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меню для дошкольников от 1-3 ле" sheetId="2" r:id="rId1"/>
  </sheets>
  <calcPr calcId="124519"/>
</workbook>
</file>

<file path=xl/calcChain.xml><?xml version="1.0" encoding="utf-8"?>
<calcChain xmlns="http://schemas.openxmlformats.org/spreadsheetml/2006/main">
  <c r="P184" i="2"/>
  <c r="P185"/>
  <c r="P186"/>
  <c r="P187"/>
  <c r="P183"/>
  <c r="P177"/>
  <c r="P178"/>
  <c r="P179"/>
  <c r="P180"/>
  <c r="P181"/>
  <c r="P176"/>
  <c r="P173"/>
  <c r="P174"/>
  <c r="P172"/>
  <c r="P167"/>
  <c r="P168"/>
  <c r="P170" s="1"/>
  <c r="P169"/>
  <c r="P166"/>
  <c r="P161"/>
  <c r="P162"/>
  <c r="P165" s="1"/>
  <c r="P163"/>
  <c r="P164"/>
  <c r="P160"/>
  <c r="P155"/>
  <c r="P156"/>
  <c r="P157"/>
  <c r="P158"/>
  <c r="P154"/>
  <c r="P149"/>
  <c r="P150"/>
  <c r="P148"/>
  <c r="P151" s="1"/>
  <c r="P143"/>
  <c r="P144"/>
  <c r="P145"/>
  <c r="P146"/>
  <c r="P142"/>
  <c r="P137"/>
  <c r="P138"/>
  <c r="P139"/>
  <c r="P136"/>
  <c r="P131"/>
  <c r="P132"/>
  <c r="P133"/>
  <c r="P130"/>
  <c r="P134" s="1"/>
  <c r="P125"/>
  <c r="P126"/>
  <c r="P127"/>
  <c r="P128"/>
  <c r="P124"/>
  <c r="P118"/>
  <c r="P119"/>
  <c r="P120"/>
  <c r="P121"/>
  <c r="P117"/>
  <c r="P111"/>
  <c r="P112"/>
  <c r="P113"/>
  <c r="P114"/>
  <c r="P110"/>
  <c r="P105"/>
  <c r="P106"/>
  <c r="P107"/>
  <c r="P108"/>
  <c r="P104"/>
  <c r="P99"/>
  <c r="P100"/>
  <c r="P101"/>
  <c r="P98"/>
  <c r="P94"/>
  <c r="P95"/>
  <c r="P93"/>
  <c r="P86"/>
  <c r="P87"/>
  <c r="P88"/>
  <c r="P89"/>
  <c r="P90"/>
  <c r="P85"/>
  <c r="P81"/>
  <c r="P82"/>
  <c r="P83"/>
  <c r="P80"/>
  <c r="P77"/>
  <c r="P75"/>
  <c r="P74"/>
  <c r="P78" s="1"/>
  <c r="P71"/>
  <c r="P72"/>
  <c r="P70"/>
  <c r="P96"/>
  <c r="P109"/>
  <c r="P115"/>
  <c r="P122"/>
  <c r="P129"/>
  <c r="P147"/>
  <c r="P68"/>
  <c r="P73" s="1"/>
  <c r="P64"/>
  <c r="P65"/>
  <c r="P66"/>
  <c r="P63"/>
  <c r="P59"/>
  <c r="P60"/>
  <c r="P58"/>
  <c r="P54"/>
  <c r="P55"/>
  <c r="P56"/>
  <c r="P53"/>
  <c r="P49"/>
  <c r="P50"/>
  <c r="P51"/>
  <c r="P48"/>
  <c r="P44"/>
  <c r="P45"/>
  <c r="P43"/>
  <c r="P37"/>
  <c r="P38"/>
  <c r="P39"/>
  <c r="P40"/>
  <c r="P41"/>
  <c r="P36"/>
  <c r="P32"/>
  <c r="P33"/>
  <c r="P34"/>
  <c r="P31"/>
  <c r="P27"/>
  <c r="P28"/>
  <c r="P26"/>
  <c r="P29" s="1"/>
  <c r="P20"/>
  <c r="P21"/>
  <c r="P22"/>
  <c r="P23"/>
  <c r="P24"/>
  <c r="P19"/>
  <c r="P15"/>
  <c r="P16"/>
  <c r="P17"/>
  <c r="P14"/>
  <c r="Q190"/>
  <c r="O188"/>
  <c r="N188"/>
  <c r="P188"/>
  <c r="M188"/>
  <c r="P182"/>
  <c r="O182"/>
  <c r="N182"/>
  <c r="M182"/>
  <c r="P175"/>
  <c r="P46"/>
  <c r="P57"/>
  <c r="P61"/>
  <c r="O18"/>
  <c r="O25"/>
  <c r="O29"/>
  <c r="O42"/>
  <c r="O46"/>
  <c r="O35"/>
  <c r="O57"/>
  <c r="O52"/>
  <c r="O61"/>
  <c r="O67"/>
  <c r="O73"/>
  <c r="O78"/>
  <c r="O84"/>
  <c r="O91"/>
  <c r="O96"/>
  <c r="O109"/>
  <c r="O103"/>
  <c r="O115"/>
  <c r="O122"/>
  <c r="O129"/>
  <c r="O134"/>
  <c r="O140"/>
  <c r="O147"/>
  <c r="O151"/>
  <c r="O159"/>
  <c r="O165"/>
  <c r="O170"/>
  <c r="O175"/>
  <c r="N18"/>
  <c r="N25"/>
  <c r="N29"/>
  <c r="N42"/>
  <c r="N46"/>
  <c r="N35"/>
  <c r="N57"/>
  <c r="N61"/>
  <c r="N52"/>
  <c r="N67"/>
  <c r="N73"/>
  <c r="N78"/>
  <c r="N84"/>
  <c r="N91"/>
  <c r="N96"/>
  <c r="N109"/>
  <c r="N103"/>
  <c r="N115"/>
  <c r="N122"/>
  <c r="N129"/>
  <c r="N134"/>
  <c r="N140"/>
  <c r="N147"/>
  <c r="N151"/>
  <c r="N159"/>
  <c r="N165"/>
  <c r="N170"/>
  <c r="N175"/>
  <c r="M18"/>
  <c r="M25"/>
  <c r="M29"/>
  <c r="M42"/>
  <c r="M46"/>
  <c r="M35"/>
  <c r="M57"/>
  <c r="M61"/>
  <c r="M52"/>
  <c r="M67"/>
  <c r="M73"/>
  <c r="M78"/>
  <c r="M84"/>
  <c r="M91"/>
  <c r="M96"/>
  <c r="M109"/>
  <c r="M103"/>
  <c r="M115"/>
  <c r="M122"/>
  <c r="M129"/>
  <c r="M134"/>
  <c r="M140"/>
  <c r="M147"/>
  <c r="M151"/>
  <c r="M159"/>
  <c r="M165"/>
  <c r="M170"/>
  <c r="M175"/>
  <c r="M97" l="1"/>
  <c r="M30"/>
  <c r="P25"/>
  <c r="P84"/>
  <c r="P97" s="1"/>
  <c r="P91"/>
  <c r="M171"/>
  <c r="N47"/>
  <c r="O189"/>
  <c r="P67"/>
  <c r="P103"/>
  <c r="P140"/>
  <c r="M47"/>
  <c r="P159"/>
  <c r="P152"/>
  <c r="P135"/>
  <c r="P116"/>
  <c r="P79"/>
  <c r="P189"/>
  <c r="M62"/>
  <c r="N135"/>
  <c r="N116"/>
  <c r="O135"/>
  <c r="O62"/>
  <c r="P35"/>
  <c r="P42"/>
  <c r="P47" s="1"/>
  <c r="N189"/>
  <c r="P18"/>
  <c r="P30" s="1"/>
  <c r="P52"/>
  <c r="P62"/>
  <c r="M152"/>
  <c r="M79"/>
  <c r="O116"/>
  <c r="O47"/>
  <c r="M189"/>
  <c r="M135"/>
  <c r="N171"/>
  <c r="N97"/>
  <c r="N62"/>
  <c r="N30"/>
  <c r="O171"/>
  <c r="O97"/>
  <c r="O30"/>
  <c r="M116"/>
  <c r="N152"/>
  <c r="N79"/>
  <c r="O152"/>
  <c r="O79"/>
  <c r="P171"/>
  <c r="M190" l="1"/>
  <c r="O190"/>
  <c r="P190"/>
  <c r="P191" s="1"/>
  <c r="N190"/>
</calcChain>
</file>

<file path=xl/sharedStrings.xml><?xml version="1.0" encoding="utf-8"?>
<sst xmlns="http://schemas.openxmlformats.org/spreadsheetml/2006/main" count="302" uniqueCount="150">
  <si>
    <t>Наименование блюда</t>
  </si>
  <si>
    <t>Масло сливочное</t>
  </si>
  <si>
    <t>Чай с сахаром</t>
  </si>
  <si>
    <t>Обед</t>
  </si>
  <si>
    <t>Компот из сухофруктов</t>
  </si>
  <si>
    <t>Полдник</t>
  </si>
  <si>
    <t>Пюре картофельное</t>
  </si>
  <si>
    <t>Рис отварной</t>
  </si>
  <si>
    <t>Кисель витаминизированный</t>
  </si>
  <si>
    <t>9 Четверг</t>
  </si>
  <si>
    <t>Итого</t>
  </si>
  <si>
    <t>Суп картофельный с макаронными изд. на бульоне из птицы</t>
  </si>
  <si>
    <t>Всего за 10 дней</t>
  </si>
  <si>
    <t>В среднем за один день</t>
  </si>
  <si>
    <t>Сосиска отварная</t>
  </si>
  <si>
    <t>Яйцо вареное</t>
  </si>
  <si>
    <t>Каша из овсяных хлопьев молочная</t>
  </si>
  <si>
    <t>Вермишель отварная</t>
  </si>
  <si>
    <t>Плов из курицы</t>
  </si>
  <si>
    <t>Огурец соленый</t>
  </si>
  <si>
    <t xml:space="preserve">Каша манная  молочная </t>
  </si>
  <si>
    <t>Икра кабачковая</t>
  </si>
  <si>
    <t xml:space="preserve">Каша из  овсяных хлопьев молочная </t>
  </si>
  <si>
    <t>Салат из соленых огурцов с луком репчатым</t>
  </si>
  <si>
    <t xml:space="preserve">Суп крестьянский </t>
  </si>
  <si>
    <t>Суп молочный с макаронными изделиями</t>
  </si>
  <si>
    <t>Суп молочный рисовый</t>
  </si>
  <si>
    <t>Кофейный напиток с молоком</t>
  </si>
  <si>
    <t xml:space="preserve">Каша пшеничная молочная,жидкая </t>
  </si>
  <si>
    <t>Прием пищи</t>
  </si>
  <si>
    <t>День 1</t>
  </si>
  <si>
    <t xml:space="preserve">Завтрак </t>
  </si>
  <si>
    <t>Итого за 1-й день</t>
  </si>
  <si>
    <t>Выход</t>
  </si>
  <si>
    <t>Б</t>
  </si>
  <si>
    <t>Ж</t>
  </si>
  <si>
    <t>У</t>
  </si>
  <si>
    <t>Эн/ц, ккал</t>
  </si>
  <si>
    <t>Витамин С, мг</t>
  </si>
  <si>
    <t>№ рецептуры</t>
  </si>
  <si>
    <t>День 2</t>
  </si>
  <si>
    <t>Завтрак</t>
  </si>
  <si>
    <t>Итого за 2-й день</t>
  </si>
  <si>
    <t>День 3</t>
  </si>
  <si>
    <t>Итого за 3-й день</t>
  </si>
  <si>
    <t>День 4</t>
  </si>
  <si>
    <t>Итого за 4 день</t>
  </si>
  <si>
    <t>День 5</t>
  </si>
  <si>
    <t>Итого за 5-й день</t>
  </si>
  <si>
    <t>День 6</t>
  </si>
  <si>
    <t>Итого за 6-й день</t>
  </si>
  <si>
    <t>День 7</t>
  </si>
  <si>
    <t>Итого за 7-й день</t>
  </si>
  <si>
    <t>День 8</t>
  </si>
  <si>
    <t>Итого за 8-й день</t>
  </si>
  <si>
    <t>День 9</t>
  </si>
  <si>
    <t>Итого за 9-й день</t>
  </si>
  <si>
    <t>День 10</t>
  </si>
  <si>
    <t>Итого за 10-й день</t>
  </si>
  <si>
    <t>ТК-5,32 (Сборник рецептур 2003 г., стр. 165,196)</t>
  </si>
  <si>
    <t xml:space="preserve">ТК-11,2 (Питание здорового и больного ребенка Ладодо 1994г. стр 173
</t>
  </si>
  <si>
    <t>ТК-262 (Сборник рецептур блюд и кулинарных изделий (изд-во "Дело и сервис" 1998г)</t>
  </si>
  <si>
    <t>ТК-1,29 (Сборник рецептур 1982 г. № 632 )</t>
  </si>
  <si>
    <t>ТК-6,9а (Сборник рецептур 1998г, № 946)</t>
  </si>
  <si>
    <t>ТК-11,6 (Сборник рецептур 1996г № 588)</t>
  </si>
  <si>
    <t>ТК-52 (Сборник рецептур блюд и кулинарных изделий для предприятий общественного питания Киев "Арий" Москва "Лада"  2007 г.)</t>
  </si>
  <si>
    <t xml:space="preserve">ТК-11,2 (Акт контрольной варкиот 10.09 1999г. в К по О)
</t>
  </si>
  <si>
    <t xml:space="preserve">ТК-4,4 (Питание детей в детском саду Кажевникова 1961год.стр.62)
</t>
  </si>
  <si>
    <t>ТК-4,71 (Сборник рецептур блюд и кулинарных изделий № 164)</t>
  </si>
  <si>
    <t>ТК-1,1а (Сборник рецептур 1998 г. №841)</t>
  </si>
  <si>
    <t>ТК-6,38 (Сборник рецептур 1998 год № 968)</t>
  </si>
  <si>
    <t xml:space="preserve">ТК-7,8 (Технологическая инструкция по производству 
кулинарной продукции для питания детей 
и подростков школьного возраста в организованных 
коллективах (к ГОСТУ 30390-95/ГОСТ Р 50763-95)
</t>
  </si>
  <si>
    <t xml:space="preserve">ТК-11,1 («Питание здорового и больного ребенка»
Ладодо, Дружинина стр 172)
</t>
  </si>
  <si>
    <t>ТК-5,38 (Азбука питания № 49 стр 133)</t>
  </si>
  <si>
    <t>ТК-4,22 (Ладодо, Дружинина 1994г, стр 140)</t>
  </si>
  <si>
    <t xml:space="preserve">ТК-1,39 (Ладодо. Дружинина.
«Как вкусно и правильно
 накормлен ребенок»
1995г. стр.17,63)
</t>
  </si>
  <si>
    <t>ТК-5,13 (Ладодо, Дружинина 1994г, стр 151)</t>
  </si>
  <si>
    <t xml:space="preserve">ТК-3,15 (Питание ребенка, Ладодо, Дружинина  1994г.  стр. 134)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</si>
  <si>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ТК-4,64 (Диетическое питание  2002г, № 120)</t>
  </si>
  <si>
    <t xml:space="preserve">ТК-1,2а (Сборник рецептур 1998 г. №847
1994, стр 143)
</t>
  </si>
  <si>
    <t>ТК-1131 (Сборник рецептур блюд и кулинарных изделий изд-во "Дело и сервис" 1998г)</t>
  </si>
  <si>
    <t>ТК-3,46 (Сборник рецептур блюд и кулинарных изделий для питания школьников 2007 год. № 42)</t>
  </si>
  <si>
    <t xml:space="preserve">ТК-11,2 (Кофейный напиток Акт контрольной варкиот 10.09 1999г. в К по О)
</t>
  </si>
  <si>
    <t>ТК-4,35 (Сборник рецептур 1982 г , № 223)</t>
  </si>
  <si>
    <t xml:space="preserve">ТК-1,14а (Сборник рецептур 1998г. № 883); 10,1 Соус сметанный
Питание детей Кожевникова 1961 г стр 234)
</t>
  </si>
  <si>
    <t>ТК-6,34 (Сборник рецептур 1982г. № 323)</t>
  </si>
  <si>
    <t>ТК-9,14 (Сборник рецептур  № 557, 1973 г.)</t>
  </si>
  <si>
    <t>ТК-1,44 (Сборник рецептур 1998 г. № 715)</t>
  </si>
  <si>
    <t>ТК-4,44 (Сборник рецептур  1982г,   №208)</t>
  </si>
  <si>
    <t xml:space="preserve">ТК-5,13 (Питание ребенка 
Ладодо, Дружинина 1994г, стр 151)
</t>
  </si>
  <si>
    <t xml:space="preserve">ТК-11,2 (Питание здорового и больного ребенк Ладодо 1994г. стр 173)
</t>
  </si>
  <si>
    <t xml:space="preserve">ТК-4,33 (Сборник рецептур блюд и кулинарных 
изделий 1982г,   № 228)
</t>
  </si>
  <si>
    <t xml:space="preserve">ТК-1,13 (Продукты и блюда в детском питании Лододо, Дружинина 1994г, стр147, с.р. 2003г   № 502)
</t>
  </si>
  <si>
    <t>ТК-4,3 (Сборник рецептур блюд и кулинарных изделий 1998 год № 364)</t>
  </si>
  <si>
    <t xml:space="preserve">ТК-4,52 (Организация детского питания в ДОУ,
изд. 2001год, стр 53, 91)
</t>
  </si>
  <si>
    <t xml:space="preserve">ТК-1,16 (К – р. – 2.39 справочник  диетологии  1992г стр. 249)
</t>
  </si>
  <si>
    <t>ТК-565 (Сборник рецептур блюд и кулинарныз изделий, изд-во "Дело  иСервис", Москва, 1998г., стр.204)</t>
  </si>
  <si>
    <t>ТК-117, 10,8 (Сборник рецептур 1996г. №550 )</t>
  </si>
  <si>
    <t xml:space="preserve">ТК-1,10 (Питание детей Кажевникова 
1961г стр. 78)
</t>
  </si>
  <si>
    <t>ТК-5,41 (Диетическое питание 2002г. карт. № 64)</t>
  </si>
  <si>
    <t>ТК-9, 1 (Азбука питания. Методические рекомендации по организации и контролю качества питания в дошкольных образовательных учреждениях. Составитель Н.А.Таргонская. –М.: ЛИНКА –ПРЕСС, 2002, Организация детского питания в дошкольных учреждениях: Методические материалы / Под ред. И.Я.Коня –М.: АРКТИ –МИПКРО, 2003г.)</t>
  </si>
  <si>
    <t>ТК-2,9 (Сборник рецептур 1982 г № 517)</t>
  </si>
  <si>
    <t>ТК-934 (сборник рецептур блюд и кулинарных изделий, изд-во "Дело и Сервис" Москва, 1998)</t>
  </si>
  <si>
    <t>ТК-8,12 (Сборник рецептур 1998 г. стр.207)</t>
  </si>
  <si>
    <t>ПРИМЕРНОЕ ДЕСЯТИДНЕВНОЕ МЕНЮ ДЛЯ ДОШКОЛЬНИКОВ ОТ 1 ГОДА ДО 3 ЛЕТ</t>
  </si>
  <si>
    <t>Соль йодированная на весь день</t>
  </si>
  <si>
    <t>Борщ  со сметаной</t>
  </si>
  <si>
    <t>Азу с мясом в томатном соусе</t>
  </si>
  <si>
    <t>Котлеты рисовые</t>
  </si>
  <si>
    <t>Суп картофельный с  клецкими</t>
  </si>
  <si>
    <t xml:space="preserve">Котлета рыбная </t>
  </si>
  <si>
    <t>Макаронные изделия с маслом и сыром</t>
  </si>
  <si>
    <t>Голубцы ленивые в томатном соусе</t>
  </si>
  <si>
    <t>Омлет</t>
  </si>
  <si>
    <t>Суп вермишелевый на куринном бульоне</t>
  </si>
  <si>
    <t>Жаркое по домашнему</t>
  </si>
  <si>
    <t>Оладьи с сахаром</t>
  </si>
  <si>
    <t>Каша ассорти "Дружба"</t>
  </si>
  <si>
    <t>ТК-5,13 (Ладодо, Дружинина 1994г, стр 152)</t>
  </si>
  <si>
    <t>Каша гороховая</t>
  </si>
  <si>
    <t>Куры отварные</t>
  </si>
  <si>
    <t>Гречка отварная рассыпчатая</t>
  </si>
  <si>
    <t>Пирожок сдобный с картофелем</t>
  </si>
  <si>
    <t xml:space="preserve">Рассольник  со сметаной </t>
  </si>
  <si>
    <t>Отварные макароны с мвслом</t>
  </si>
  <si>
    <t>Манные биточки</t>
  </si>
  <si>
    <t>Каша  пшенная молочная</t>
  </si>
  <si>
    <t>Каша гречневая вязкая на молоке</t>
  </si>
  <si>
    <t>Свекольник  со сметаной</t>
  </si>
  <si>
    <t xml:space="preserve">Суп гречневый </t>
  </si>
  <si>
    <t xml:space="preserve">Запеканка творожная  </t>
  </si>
  <si>
    <t>Бефстроганов из отварной мяса с соусом</t>
  </si>
  <si>
    <t>Какао с молоком</t>
  </si>
  <si>
    <t>Рыба припущенная с овощами</t>
  </si>
  <si>
    <t>Овощи тушеные</t>
  </si>
  <si>
    <t>Салат из отварной свеклы с растительным маслом</t>
  </si>
  <si>
    <t>Организация питания в дошкольных образовательных учреждениях , М 2007г.</t>
  </si>
  <si>
    <t xml:space="preserve">   40\10</t>
  </si>
  <si>
    <t>Суп гороховый</t>
  </si>
  <si>
    <t xml:space="preserve">ТК-4,42 (Сборник рецептур блюд и изделий 1982г,   № 221)
</t>
  </si>
  <si>
    <t>Хлеб пшеничный</t>
  </si>
  <si>
    <t>Хлеб  пшеничный</t>
  </si>
  <si>
    <t>Сыр порционный</t>
  </si>
  <si>
    <t xml:space="preserve"> Хлеб пшеничный</t>
  </si>
  <si>
    <t>Хлеб пшеничный с маслом</t>
  </si>
  <si>
    <t>УТВЕРЖДАЮ</t>
  </si>
  <si>
    <t xml:space="preserve">муниципального района КБР </t>
  </si>
  <si>
    <t xml:space="preserve"> Прохладненского </t>
  </si>
  <si>
    <t xml:space="preserve">Директор МКОУ "СОШ с. Янтарного" </t>
  </si>
  <si>
    <t xml:space="preserve">_____________ С.С. Русаков </t>
  </si>
</sst>
</file>

<file path=xl/styles.xml><?xml version="1.0" encoding="utf-8"?>
<styleSheet xmlns="http://schemas.openxmlformats.org/spreadsheetml/2006/main">
  <fonts count="13">
    <font>
      <sz val="10"/>
      <color theme="1"/>
      <name val="Arial Cyr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b/>
      <sz val="10"/>
      <name val="Arial Cyr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1" xfId="0" applyNumberFormat="1" applyFont="1" applyBorder="1" applyAlignment="1">
      <alignment horizontal="center" vertical="top"/>
    </xf>
    <xf numFmtId="16" fontId="7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" vertical="top" wrapText="1"/>
    </xf>
    <xf numFmtId="0" fontId="2" fillId="0" borderId="0" xfId="0" applyFont="1"/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2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0" fontId="2" fillId="0" borderId="0" xfId="0" applyFont="1"/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0" xfId="0" applyFont="1"/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2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 wrapText="1"/>
    </xf>
    <xf numFmtId="0" fontId="7" fillId="0" borderId="2" xfId="0" applyFont="1" applyBorder="1" applyAlignment="1">
      <alignment vertical="top"/>
    </xf>
    <xf numFmtId="0" fontId="0" fillId="0" borderId="4" xfId="0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2" fillId="2" borderId="2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0" fillId="0" borderId="6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618230</xdr:colOff>
      <xdr:row>8</xdr:row>
      <xdr:rowOff>190500</xdr:rowOff>
    </xdr:from>
    <xdr:to>
      <xdr:col>17</xdr:col>
      <xdr:colOff>838199</xdr:colOff>
      <xdr:row>10</xdr:row>
      <xdr:rowOff>1333500</xdr:rowOff>
    </xdr:to>
    <xdr:pic>
      <xdr:nvPicPr>
        <xdr:cNvPr id="2" name="Рисунок 1" descr="Подпись и печать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5655" y="1190625"/>
          <a:ext cx="1582044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4"/>
  <sheetViews>
    <sheetView tabSelected="1" topLeftCell="A4" workbookViewId="0">
      <selection activeCell="N11" sqref="N11"/>
    </sheetView>
  </sheetViews>
  <sheetFormatPr defaultRowHeight="15.75"/>
  <cols>
    <col min="1" max="2" width="9.140625" style="1"/>
    <col min="3" max="3" width="5.7109375" style="1" customWidth="1"/>
    <col min="4" max="6" width="9.140625" style="1"/>
    <col min="7" max="7" width="5.5703125" style="1" customWidth="1"/>
    <col min="8" max="8" width="9.140625" style="1" hidden="1" customWidth="1"/>
    <col min="9" max="9" width="11.5703125" style="1" hidden="1" customWidth="1"/>
    <col min="10" max="10" width="9.140625" style="1" hidden="1" customWidth="1"/>
    <col min="11" max="11" width="5.28515625" style="1" hidden="1" customWidth="1"/>
    <col min="12" max="12" width="10.140625" style="8" customWidth="1"/>
    <col min="13" max="13" width="6.85546875" style="1" customWidth="1"/>
    <col min="14" max="14" width="7.7109375" style="1" customWidth="1"/>
    <col min="15" max="15" width="9.28515625" style="1" customWidth="1"/>
    <col min="16" max="16" width="9.5703125" style="1" customWidth="1"/>
    <col min="17" max="17" width="10.85546875" style="1" customWidth="1"/>
    <col min="18" max="18" width="26" style="15" customWidth="1"/>
    <col min="19" max="20" width="9.140625" style="1"/>
    <col min="21" max="21" width="12.42578125" style="1" bestFit="1" customWidth="1"/>
    <col min="22" max="16384" width="9.140625" style="1"/>
  </cols>
  <sheetData>
    <row r="1" spans="1:18" ht="43.5" hidden="1" customHeight="1"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1:18" ht="12.75" hidden="1" customHeight="1"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8" hidden="1"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8" s="44" customFormat="1">
      <c r="R4" s="15"/>
    </row>
    <row r="5" spans="1:18" s="64" customFormat="1" ht="15.75" customHeight="1">
      <c r="B5" s="74"/>
      <c r="C5" s="74"/>
      <c r="D5" s="74"/>
      <c r="E5" s="74"/>
      <c r="F5" s="74"/>
      <c r="G5" s="74"/>
      <c r="H5" s="68"/>
      <c r="I5" s="68"/>
      <c r="J5" s="68"/>
      <c r="K5" s="68"/>
      <c r="L5" s="69"/>
      <c r="M5" s="66"/>
      <c r="N5" s="66"/>
      <c r="O5" s="75" t="s">
        <v>145</v>
      </c>
      <c r="P5" s="75"/>
      <c r="Q5" s="75"/>
      <c r="R5" s="75"/>
    </row>
    <row r="6" spans="1:18" s="64" customFormat="1" ht="15.75" customHeight="1">
      <c r="B6" s="67"/>
      <c r="C6" s="67"/>
      <c r="D6" s="68"/>
      <c r="E6" s="70"/>
      <c r="F6" s="71"/>
      <c r="G6" s="68"/>
      <c r="H6" s="68"/>
      <c r="I6" s="68"/>
      <c r="J6" s="68"/>
      <c r="K6" s="68"/>
      <c r="L6" s="69"/>
      <c r="M6" s="66"/>
      <c r="N6" s="66"/>
      <c r="O6" s="66"/>
      <c r="P6" s="66"/>
      <c r="Q6" s="66"/>
      <c r="R6" s="66"/>
    </row>
    <row r="7" spans="1:18" s="64" customFormat="1" ht="15.75" customHeight="1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66"/>
      <c r="N7" s="66"/>
      <c r="O7" s="75" t="s">
        <v>148</v>
      </c>
      <c r="P7" s="75"/>
      <c r="Q7" s="75"/>
      <c r="R7" s="75"/>
    </row>
    <row r="8" spans="1:18" s="64" customFormat="1" ht="15.75" customHeight="1"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66"/>
      <c r="N8" s="66"/>
      <c r="O8" s="75" t="s">
        <v>147</v>
      </c>
      <c r="P8" s="75"/>
      <c r="Q8" s="75"/>
      <c r="R8" s="75"/>
    </row>
    <row r="9" spans="1:18" s="64" customFormat="1" ht="15.75" customHeigh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66"/>
      <c r="N9" s="66"/>
      <c r="O9" s="75" t="s">
        <v>146</v>
      </c>
      <c r="P9" s="75"/>
      <c r="Q9" s="75"/>
      <c r="R9" s="75"/>
    </row>
    <row r="10" spans="1:18" s="64" customFormat="1" ht="15.75" customHeight="1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66"/>
      <c r="N10" s="66"/>
      <c r="O10" s="75" t="s">
        <v>149</v>
      </c>
      <c r="P10" s="75"/>
      <c r="Q10" s="75"/>
      <c r="R10" s="75"/>
    </row>
    <row r="11" spans="1:18" s="64" customFormat="1" ht="121.5" customHeight="1">
      <c r="B11" s="45"/>
      <c r="C11" s="45"/>
      <c r="E11" s="63"/>
      <c r="F11" s="65"/>
      <c r="L11" s="66"/>
      <c r="M11" s="66"/>
      <c r="N11" s="66"/>
      <c r="O11" s="66"/>
      <c r="P11" s="66"/>
      <c r="Q11" s="66"/>
      <c r="R11" s="66"/>
    </row>
    <row r="12" spans="1:18" ht="32.25" customHeight="1">
      <c r="A12" s="157" t="s">
        <v>104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</row>
    <row r="13" spans="1:18" ht="31.5">
      <c r="A13" s="106" t="s">
        <v>29</v>
      </c>
      <c r="B13" s="107"/>
      <c r="C13" s="108"/>
      <c r="D13" s="103" t="s">
        <v>0</v>
      </c>
      <c r="E13" s="104"/>
      <c r="F13" s="104"/>
      <c r="G13" s="104"/>
      <c r="H13" s="104"/>
      <c r="I13" s="104"/>
      <c r="J13" s="104"/>
      <c r="K13" s="105"/>
      <c r="L13" s="10" t="s">
        <v>33</v>
      </c>
      <c r="M13" s="11" t="s">
        <v>34</v>
      </c>
      <c r="N13" s="12" t="s">
        <v>35</v>
      </c>
      <c r="O13" s="11" t="s">
        <v>36</v>
      </c>
      <c r="P13" s="10" t="s">
        <v>37</v>
      </c>
      <c r="Q13" s="10" t="s">
        <v>38</v>
      </c>
      <c r="R13" s="46" t="s">
        <v>39</v>
      </c>
    </row>
    <row r="14" spans="1:18" ht="36" customHeight="1">
      <c r="A14" s="109" t="s">
        <v>30</v>
      </c>
      <c r="B14" s="112" t="s">
        <v>31</v>
      </c>
      <c r="C14" s="113"/>
      <c r="D14" s="78" t="s">
        <v>28</v>
      </c>
      <c r="E14" s="89"/>
      <c r="F14" s="89"/>
      <c r="G14" s="89"/>
      <c r="H14" s="89"/>
      <c r="I14" s="89"/>
      <c r="J14" s="89"/>
      <c r="K14" s="90"/>
      <c r="L14" s="19">
        <v>150</v>
      </c>
      <c r="M14" s="19">
        <v>6.8</v>
      </c>
      <c r="N14" s="24">
        <v>10.4</v>
      </c>
      <c r="O14" s="19">
        <v>25.9</v>
      </c>
      <c r="P14" s="19">
        <f>(M14*4)+(N14*9)+(O14*4)</f>
        <v>224.4</v>
      </c>
      <c r="Q14" s="13"/>
      <c r="R14" s="41" t="s">
        <v>59</v>
      </c>
    </row>
    <row r="15" spans="1:18" ht="51.75" customHeight="1">
      <c r="A15" s="110"/>
      <c r="B15" s="114"/>
      <c r="C15" s="115"/>
      <c r="D15" s="76" t="s">
        <v>2</v>
      </c>
      <c r="E15" s="80"/>
      <c r="F15" s="80"/>
      <c r="G15" s="80"/>
      <c r="H15" s="80"/>
      <c r="I15" s="80"/>
      <c r="J15" s="80"/>
      <c r="K15" s="81"/>
      <c r="L15" s="19">
        <v>150</v>
      </c>
      <c r="M15" s="19">
        <v>0.1</v>
      </c>
      <c r="N15" s="24">
        <v>0</v>
      </c>
      <c r="O15" s="19">
        <v>11.7</v>
      </c>
      <c r="P15" s="19">
        <f t="shared" ref="P15:P17" si="0">(M15*4)+(N15*9)+(O15*4)</f>
        <v>47.199999999999996</v>
      </c>
      <c r="Q15" s="13"/>
      <c r="R15" s="41" t="s">
        <v>60</v>
      </c>
    </row>
    <row r="16" spans="1:18">
      <c r="A16" s="110"/>
      <c r="B16" s="114"/>
      <c r="C16" s="115"/>
      <c r="D16" s="76" t="s">
        <v>1</v>
      </c>
      <c r="E16" s="80"/>
      <c r="F16" s="80"/>
      <c r="G16" s="80"/>
      <c r="H16" s="21"/>
      <c r="I16" s="21"/>
      <c r="J16" s="21"/>
      <c r="K16" s="22"/>
      <c r="L16" s="19">
        <v>10</v>
      </c>
      <c r="M16" s="19">
        <v>0.08</v>
      </c>
      <c r="N16" s="24">
        <v>7.2</v>
      </c>
      <c r="O16" s="19">
        <v>0.1</v>
      </c>
      <c r="P16" s="19">
        <f t="shared" si="0"/>
        <v>65.52</v>
      </c>
      <c r="Q16" s="13"/>
      <c r="R16" s="13"/>
    </row>
    <row r="17" spans="1:18">
      <c r="A17" s="110"/>
      <c r="B17" s="114"/>
      <c r="C17" s="115"/>
      <c r="D17" s="76" t="s">
        <v>140</v>
      </c>
      <c r="E17" s="80"/>
      <c r="F17" s="80"/>
      <c r="G17" s="80"/>
      <c r="H17" s="80"/>
      <c r="I17" s="80"/>
      <c r="J17" s="80"/>
      <c r="K17" s="81"/>
      <c r="L17" s="19">
        <v>40</v>
      </c>
      <c r="M17" s="19">
        <v>3</v>
      </c>
      <c r="N17" s="24">
        <v>0.2</v>
      </c>
      <c r="O17" s="19">
        <v>20.9</v>
      </c>
      <c r="P17" s="19">
        <f t="shared" si="0"/>
        <v>97.399999999999991</v>
      </c>
      <c r="Q17" s="13"/>
      <c r="R17" s="13"/>
    </row>
    <row r="18" spans="1:18" s="4" customFormat="1">
      <c r="A18" s="110"/>
      <c r="B18" s="116"/>
      <c r="C18" s="117"/>
      <c r="D18" s="76" t="s">
        <v>10</v>
      </c>
      <c r="E18" s="80"/>
      <c r="F18" s="80"/>
      <c r="G18" s="80"/>
      <c r="H18" s="80"/>
      <c r="I18" s="80"/>
      <c r="J18" s="21"/>
      <c r="K18" s="22"/>
      <c r="L18" s="19"/>
      <c r="M18" s="19">
        <f>SUM(M14:M17)</f>
        <v>9.98</v>
      </c>
      <c r="N18" s="24">
        <f>SUM(N14:N17)</f>
        <v>17.8</v>
      </c>
      <c r="O18" s="19">
        <f>SUM(O14:O17)</f>
        <v>58.599999999999994</v>
      </c>
      <c r="P18" s="19">
        <f>SUM(P14:P17)</f>
        <v>434.52</v>
      </c>
      <c r="Q18" s="14"/>
      <c r="R18" s="14"/>
    </row>
    <row r="19" spans="1:18">
      <c r="A19" s="110"/>
      <c r="B19" s="112" t="s">
        <v>3</v>
      </c>
      <c r="C19" s="113"/>
      <c r="D19" s="76" t="s">
        <v>19</v>
      </c>
      <c r="E19" s="80"/>
      <c r="F19" s="80"/>
      <c r="G19" s="80"/>
      <c r="H19" s="80"/>
      <c r="I19" s="80"/>
      <c r="J19" s="80"/>
      <c r="K19" s="81"/>
      <c r="L19" s="19">
        <v>30</v>
      </c>
      <c r="M19" s="19">
        <v>0</v>
      </c>
      <c r="N19" s="24">
        <v>0</v>
      </c>
      <c r="O19" s="19">
        <v>1.2</v>
      </c>
      <c r="P19" s="19">
        <f>(M19*4)+(N19*9)+(O19*4)</f>
        <v>4.8</v>
      </c>
      <c r="Q19" s="13"/>
      <c r="R19" s="13"/>
    </row>
    <row r="20" spans="1:18" ht="51.75" customHeight="1">
      <c r="A20" s="110"/>
      <c r="B20" s="114"/>
      <c r="C20" s="115"/>
      <c r="D20" s="78" t="s">
        <v>106</v>
      </c>
      <c r="E20" s="89"/>
      <c r="F20" s="89"/>
      <c r="G20" s="89"/>
      <c r="H20" s="89"/>
      <c r="I20" s="89"/>
      <c r="J20" s="89"/>
      <c r="K20" s="90"/>
      <c r="L20" s="19">
        <v>200</v>
      </c>
      <c r="M20" s="19">
        <v>15.26</v>
      </c>
      <c r="N20" s="24">
        <v>16.079999999999998</v>
      </c>
      <c r="O20" s="19">
        <v>51.46</v>
      </c>
      <c r="P20" s="19">
        <f t="shared" ref="P20:P24" si="1">(M20*4)+(N20*9)+(O20*4)</f>
        <v>411.59999999999997</v>
      </c>
      <c r="Q20" s="13"/>
      <c r="R20" s="41" t="s">
        <v>61</v>
      </c>
    </row>
    <row r="21" spans="1:18" ht="27" customHeight="1">
      <c r="A21" s="110"/>
      <c r="B21" s="114"/>
      <c r="C21" s="115"/>
      <c r="D21" s="76" t="s">
        <v>107</v>
      </c>
      <c r="E21" s="80"/>
      <c r="F21" s="80"/>
      <c r="G21" s="80"/>
      <c r="H21" s="80"/>
      <c r="I21" s="80"/>
      <c r="J21" s="80"/>
      <c r="K21" s="81"/>
      <c r="L21" s="19">
        <v>60</v>
      </c>
      <c r="M21" s="19">
        <v>13.73</v>
      </c>
      <c r="N21" s="24">
        <v>18.149999999999999</v>
      </c>
      <c r="O21" s="19">
        <v>41.34</v>
      </c>
      <c r="P21" s="19">
        <f t="shared" si="1"/>
        <v>383.63</v>
      </c>
      <c r="Q21" s="13"/>
      <c r="R21" s="41" t="s">
        <v>62</v>
      </c>
    </row>
    <row r="22" spans="1:18" ht="27" customHeight="1">
      <c r="A22" s="110"/>
      <c r="B22" s="114"/>
      <c r="C22" s="115"/>
      <c r="D22" s="76" t="s">
        <v>6</v>
      </c>
      <c r="E22" s="80"/>
      <c r="F22" s="80"/>
      <c r="G22" s="80"/>
      <c r="H22" s="21"/>
      <c r="I22" s="21"/>
      <c r="J22" s="21"/>
      <c r="K22" s="22"/>
      <c r="L22" s="19">
        <v>120</v>
      </c>
      <c r="M22" s="19">
        <v>2.64</v>
      </c>
      <c r="N22" s="24">
        <v>4.2</v>
      </c>
      <c r="O22" s="19">
        <v>6.4</v>
      </c>
      <c r="P22" s="19">
        <f t="shared" si="1"/>
        <v>73.960000000000008</v>
      </c>
      <c r="Q22" s="13"/>
      <c r="R22" s="41" t="s">
        <v>63</v>
      </c>
    </row>
    <row r="23" spans="1:18" ht="24">
      <c r="A23" s="110"/>
      <c r="B23" s="114"/>
      <c r="C23" s="115"/>
      <c r="D23" s="76" t="s">
        <v>4</v>
      </c>
      <c r="E23" s="80"/>
      <c r="F23" s="80"/>
      <c r="G23" s="80"/>
      <c r="H23" s="80"/>
      <c r="I23" s="80"/>
      <c r="J23" s="80"/>
      <c r="K23" s="81"/>
      <c r="L23" s="19">
        <v>150</v>
      </c>
      <c r="M23" s="19">
        <v>0</v>
      </c>
      <c r="N23" s="24">
        <v>0</v>
      </c>
      <c r="O23" s="19">
        <v>19.7</v>
      </c>
      <c r="P23" s="19">
        <f t="shared" si="1"/>
        <v>78.8</v>
      </c>
      <c r="Q23" s="13">
        <v>3.5000000000000003E-2</v>
      </c>
      <c r="R23" s="41" t="s">
        <v>64</v>
      </c>
    </row>
    <row r="24" spans="1:18">
      <c r="A24" s="110"/>
      <c r="B24" s="114"/>
      <c r="C24" s="115"/>
      <c r="D24" s="76" t="s">
        <v>140</v>
      </c>
      <c r="E24" s="80"/>
      <c r="F24" s="80"/>
      <c r="G24" s="80"/>
      <c r="H24" s="80"/>
      <c r="I24" s="80"/>
      <c r="J24" s="80"/>
      <c r="K24" s="81"/>
      <c r="L24" s="19">
        <v>60</v>
      </c>
      <c r="M24" s="19">
        <v>4.5</v>
      </c>
      <c r="N24" s="24">
        <v>0.3</v>
      </c>
      <c r="O24" s="19">
        <v>31.3</v>
      </c>
      <c r="P24" s="19">
        <f t="shared" si="1"/>
        <v>145.9</v>
      </c>
      <c r="Q24" s="13"/>
      <c r="R24" s="13"/>
    </row>
    <row r="25" spans="1:18" s="4" customFormat="1">
      <c r="A25" s="110"/>
      <c r="B25" s="116"/>
      <c r="C25" s="117"/>
      <c r="D25" s="76" t="s">
        <v>10</v>
      </c>
      <c r="E25" s="80"/>
      <c r="F25" s="80"/>
      <c r="G25" s="80"/>
      <c r="H25" s="80"/>
      <c r="I25" s="80"/>
      <c r="J25" s="21"/>
      <c r="K25" s="22"/>
      <c r="L25" s="19"/>
      <c r="M25" s="19">
        <f>SUM(M19:M24)</f>
        <v>36.130000000000003</v>
      </c>
      <c r="N25" s="24">
        <f>SUM(N19:N24)</f>
        <v>38.729999999999997</v>
      </c>
      <c r="O25" s="19">
        <f>SUM(O19:O24)</f>
        <v>151.4</v>
      </c>
      <c r="P25" s="19">
        <f>SUM(P19:P24)</f>
        <v>1098.69</v>
      </c>
      <c r="Q25" s="19">
        <v>3.5000000000000003E-2</v>
      </c>
      <c r="R25" s="14"/>
    </row>
    <row r="26" spans="1:18" ht="78" customHeight="1">
      <c r="A26" s="110"/>
      <c r="B26" s="112" t="s">
        <v>5</v>
      </c>
      <c r="C26" s="113"/>
      <c r="D26" s="76" t="s">
        <v>108</v>
      </c>
      <c r="E26" s="80"/>
      <c r="F26" s="80"/>
      <c r="G26" s="80"/>
      <c r="H26" s="80"/>
      <c r="I26" s="80"/>
      <c r="J26" s="80"/>
      <c r="K26" s="81"/>
      <c r="L26" s="19">
        <v>100</v>
      </c>
      <c r="M26" s="19">
        <v>6.9</v>
      </c>
      <c r="N26" s="24">
        <v>11.86</v>
      </c>
      <c r="O26" s="19">
        <v>38.36</v>
      </c>
      <c r="P26" s="19">
        <f>(M26*4)+(N26*9)+(O26*4)</f>
        <v>287.77999999999997</v>
      </c>
      <c r="Q26" s="13"/>
      <c r="R26" s="41" t="s">
        <v>65</v>
      </c>
    </row>
    <row r="27" spans="1:18" ht="48" customHeight="1">
      <c r="A27" s="110"/>
      <c r="B27" s="114"/>
      <c r="C27" s="115"/>
      <c r="D27" s="76" t="s">
        <v>2</v>
      </c>
      <c r="E27" s="80"/>
      <c r="F27" s="80"/>
      <c r="G27" s="80"/>
      <c r="H27" s="80"/>
      <c r="I27" s="80"/>
      <c r="J27" s="80"/>
      <c r="K27" s="81"/>
      <c r="L27" s="19">
        <v>150</v>
      </c>
      <c r="M27" s="19">
        <v>0.1</v>
      </c>
      <c r="N27" s="24">
        <v>0</v>
      </c>
      <c r="O27" s="19">
        <v>11.7</v>
      </c>
      <c r="P27" s="19">
        <f t="shared" ref="P27:P28" si="2">(M27*4)+(N27*9)+(O27*4)</f>
        <v>47.199999999999996</v>
      </c>
      <c r="Q27" s="13"/>
      <c r="R27" s="41" t="s">
        <v>60</v>
      </c>
    </row>
    <row r="28" spans="1:18" s="47" customFormat="1">
      <c r="A28" s="110"/>
      <c r="B28" s="114"/>
      <c r="C28" s="115"/>
      <c r="D28" s="78" t="s">
        <v>105</v>
      </c>
      <c r="E28" s="79"/>
      <c r="F28" s="79"/>
      <c r="G28" s="79"/>
      <c r="H28" s="48"/>
      <c r="I28" s="48"/>
      <c r="J28" s="48"/>
      <c r="K28" s="49"/>
      <c r="L28" s="19">
        <v>3</v>
      </c>
      <c r="M28" s="19"/>
      <c r="N28" s="24"/>
      <c r="O28" s="19"/>
      <c r="P28" s="19">
        <f t="shared" si="2"/>
        <v>0</v>
      </c>
      <c r="Q28" s="19"/>
      <c r="R28" s="13"/>
    </row>
    <row r="29" spans="1:18" s="4" customFormat="1">
      <c r="A29" s="110"/>
      <c r="B29" s="116"/>
      <c r="C29" s="117"/>
      <c r="D29" s="121" t="s">
        <v>10</v>
      </c>
      <c r="E29" s="121"/>
      <c r="F29" s="121"/>
      <c r="G29" s="121"/>
      <c r="H29" s="121"/>
      <c r="I29" s="121"/>
      <c r="J29" s="21"/>
      <c r="K29" s="22"/>
      <c r="L29" s="19"/>
      <c r="M29" s="19">
        <f>SUM(M26:M27)</f>
        <v>7</v>
      </c>
      <c r="N29" s="24">
        <f>SUM(N26:N27)</f>
        <v>11.86</v>
      </c>
      <c r="O29" s="19">
        <f>SUM(O26:O27)</f>
        <v>50.06</v>
      </c>
      <c r="P29" s="19">
        <f>SUM(P26:P27)</f>
        <v>334.97999999999996</v>
      </c>
      <c r="Q29" s="19"/>
      <c r="R29" s="14"/>
    </row>
    <row r="30" spans="1:18" s="5" customFormat="1">
      <c r="A30" s="111"/>
      <c r="B30" s="118" t="s">
        <v>32</v>
      </c>
      <c r="C30" s="119"/>
      <c r="D30" s="119"/>
      <c r="E30" s="119"/>
      <c r="F30" s="119"/>
      <c r="G30" s="119"/>
      <c r="H30" s="119"/>
      <c r="I30" s="120"/>
      <c r="J30" s="21"/>
      <c r="K30" s="22"/>
      <c r="L30" s="19"/>
      <c r="M30" s="29">
        <f>M18+M25+M29</f>
        <v>53.11</v>
      </c>
      <c r="N30" s="30">
        <f>N18+N25+N29</f>
        <v>68.39</v>
      </c>
      <c r="O30" s="29">
        <f>O18+O25+O29</f>
        <v>260.06</v>
      </c>
      <c r="P30" s="29">
        <f>P18+P25+P29</f>
        <v>1868.19</v>
      </c>
      <c r="Q30" s="29">
        <v>3.5000000000000003E-2</v>
      </c>
      <c r="R30" s="18"/>
    </row>
    <row r="31" spans="1:18" ht="40.5" customHeight="1">
      <c r="A31" s="122" t="s">
        <v>40</v>
      </c>
      <c r="B31" s="124" t="s">
        <v>41</v>
      </c>
      <c r="C31" s="125"/>
      <c r="D31" s="100" t="s">
        <v>25</v>
      </c>
      <c r="E31" s="101"/>
      <c r="F31" s="101"/>
      <c r="G31" s="101"/>
      <c r="H31" s="101"/>
      <c r="I31" s="101"/>
      <c r="J31" s="101"/>
      <c r="K31" s="102"/>
      <c r="L31" s="19">
        <v>150</v>
      </c>
      <c r="M31" s="19">
        <v>6.6</v>
      </c>
      <c r="N31" s="24">
        <v>9</v>
      </c>
      <c r="O31" s="19">
        <v>20.6</v>
      </c>
      <c r="P31" s="19">
        <f>(M31*4)+(N31*9)+(O31*4)</f>
        <v>189.8</v>
      </c>
      <c r="Q31" s="19"/>
      <c r="R31" s="42" t="s">
        <v>67</v>
      </c>
    </row>
    <row r="32" spans="1:18" ht="50.25" customHeight="1">
      <c r="A32" s="122"/>
      <c r="B32" s="126"/>
      <c r="C32" s="127"/>
      <c r="D32" s="97" t="s">
        <v>2</v>
      </c>
      <c r="E32" s="98"/>
      <c r="F32" s="98"/>
      <c r="G32" s="98"/>
      <c r="H32" s="98"/>
      <c r="I32" s="98"/>
      <c r="J32" s="98"/>
      <c r="K32" s="99"/>
      <c r="L32" s="19">
        <v>150</v>
      </c>
      <c r="M32" s="19">
        <v>0.1</v>
      </c>
      <c r="N32" s="24">
        <v>0</v>
      </c>
      <c r="O32" s="19">
        <v>11.7</v>
      </c>
      <c r="P32" s="19">
        <f t="shared" ref="P32:P34" si="3">(M32*4)+(N32*9)+(O32*4)</f>
        <v>47.199999999999996</v>
      </c>
      <c r="Q32" s="19"/>
      <c r="R32" s="41" t="s">
        <v>60</v>
      </c>
    </row>
    <row r="33" spans="1:18">
      <c r="A33" s="122"/>
      <c r="B33" s="126"/>
      <c r="C33" s="127"/>
      <c r="D33" s="97" t="s">
        <v>1</v>
      </c>
      <c r="E33" s="98"/>
      <c r="F33" s="98"/>
      <c r="G33" s="98"/>
      <c r="H33" s="98"/>
      <c r="I33" s="98"/>
      <c r="J33" s="98"/>
      <c r="K33" s="99"/>
      <c r="L33" s="19">
        <v>10</v>
      </c>
      <c r="M33" s="19">
        <v>0.08</v>
      </c>
      <c r="N33" s="24">
        <v>7.2</v>
      </c>
      <c r="O33" s="19">
        <v>0.1</v>
      </c>
      <c r="P33" s="19">
        <f t="shared" si="3"/>
        <v>65.52</v>
      </c>
      <c r="Q33" s="19"/>
      <c r="R33" s="13"/>
    </row>
    <row r="34" spans="1:18">
      <c r="A34" s="122"/>
      <c r="B34" s="126"/>
      <c r="C34" s="127"/>
      <c r="D34" s="97" t="s">
        <v>141</v>
      </c>
      <c r="E34" s="98"/>
      <c r="F34" s="98"/>
      <c r="G34" s="98"/>
      <c r="H34" s="98"/>
      <c r="I34" s="98"/>
      <c r="J34" s="98"/>
      <c r="K34" s="99"/>
      <c r="L34" s="19">
        <v>40</v>
      </c>
      <c r="M34" s="19">
        <v>3</v>
      </c>
      <c r="N34" s="24">
        <v>0.2</v>
      </c>
      <c r="O34" s="19">
        <v>20.9</v>
      </c>
      <c r="P34" s="19">
        <f t="shared" si="3"/>
        <v>97.399999999999991</v>
      </c>
      <c r="Q34" s="19"/>
      <c r="R34" s="13"/>
    </row>
    <row r="35" spans="1:18" s="4" customFormat="1">
      <c r="A35" s="122"/>
      <c r="B35" s="128"/>
      <c r="C35" s="129"/>
      <c r="D35" s="97" t="s">
        <v>10</v>
      </c>
      <c r="E35" s="98"/>
      <c r="F35" s="98"/>
      <c r="G35" s="98"/>
      <c r="H35" s="98"/>
      <c r="I35" s="98"/>
      <c r="J35" s="26"/>
      <c r="K35" s="27"/>
      <c r="L35" s="19"/>
      <c r="M35" s="19">
        <f>SUM(M31:M34)</f>
        <v>9.7799999999999994</v>
      </c>
      <c r="N35" s="24">
        <f>SUM(N31:N34)</f>
        <v>16.399999999999999</v>
      </c>
      <c r="O35" s="19">
        <f>SUM(O31:O34)</f>
        <v>53.3</v>
      </c>
      <c r="P35" s="19">
        <f>SUM(P31:P34)</f>
        <v>399.91999999999996</v>
      </c>
      <c r="Q35" s="19"/>
      <c r="R35" s="14"/>
    </row>
    <row r="36" spans="1:18" ht="50.25" customHeight="1">
      <c r="A36" s="122"/>
      <c r="B36" s="124" t="s">
        <v>3</v>
      </c>
      <c r="C36" s="125"/>
      <c r="D36" s="97" t="s">
        <v>135</v>
      </c>
      <c r="E36" s="98"/>
      <c r="F36" s="98"/>
      <c r="G36" s="98"/>
      <c r="H36" s="98"/>
      <c r="I36" s="98"/>
      <c r="J36" s="98"/>
      <c r="K36" s="99"/>
      <c r="L36" s="19">
        <v>80</v>
      </c>
      <c r="M36" s="19">
        <v>2</v>
      </c>
      <c r="N36" s="19">
        <v>3.3</v>
      </c>
      <c r="O36" s="19">
        <v>13.3</v>
      </c>
      <c r="P36" s="19">
        <f>(M36*4)+(N36*9)+(O36*4)</f>
        <v>90.9</v>
      </c>
      <c r="Q36" s="19"/>
      <c r="R36" s="41" t="s">
        <v>136</v>
      </c>
    </row>
    <row r="37" spans="1:18" ht="39.75" customHeight="1">
      <c r="A37" s="122"/>
      <c r="B37" s="126"/>
      <c r="C37" s="127"/>
      <c r="D37" s="100" t="s">
        <v>109</v>
      </c>
      <c r="E37" s="101"/>
      <c r="F37" s="101"/>
      <c r="G37" s="101"/>
      <c r="H37" s="101"/>
      <c r="I37" s="101"/>
      <c r="J37" s="101"/>
      <c r="K37" s="102"/>
      <c r="L37" s="19">
        <v>200</v>
      </c>
      <c r="M37" s="19">
        <v>8.35</v>
      </c>
      <c r="N37" s="24">
        <v>8.1300000000000008</v>
      </c>
      <c r="O37" s="19">
        <v>13.82</v>
      </c>
      <c r="P37" s="19">
        <f t="shared" ref="P37:P41" si="4">(M37*4)+(N37*9)+(O37*4)</f>
        <v>161.85</v>
      </c>
      <c r="Q37" s="19"/>
      <c r="R37" s="41" t="s">
        <v>68</v>
      </c>
    </row>
    <row r="38" spans="1:18" ht="24">
      <c r="A38" s="122"/>
      <c r="B38" s="126"/>
      <c r="C38" s="127"/>
      <c r="D38" s="97" t="s">
        <v>110</v>
      </c>
      <c r="E38" s="98"/>
      <c r="F38" s="98"/>
      <c r="G38" s="98"/>
      <c r="H38" s="98"/>
      <c r="I38" s="98"/>
      <c r="J38" s="98"/>
      <c r="K38" s="99"/>
      <c r="L38" s="19">
        <v>70</v>
      </c>
      <c r="M38" s="19">
        <v>11.96</v>
      </c>
      <c r="N38" s="24">
        <v>4.93</v>
      </c>
      <c r="O38" s="19">
        <v>10.01</v>
      </c>
      <c r="P38" s="19">
        <f t="shared" si="4"/>
        <v>132.25</v>
      </c>
      <c r="Q38" s="19"/>
      <c r="R38" s="41" t="s">
        <v>69</v>
      </c>
    </row>
    <row r="39" spans="1:18" ht="108.75" customHeight="1">
      <c r="A39" s="122"/>
      <c r="B39" s="126"/>
      <c r="C39" s="127"/>
      <c r="D39" s="97" t="s">
        <v>119</v>
      </c>
      <c r="E39" s="98"/>
      <c r="F39" s="98"/>
      <c r="G39" s="98"/>
      <c r="H39" s="98"/>
      <c r="I39" s="98"/>
      <c r="J39" s="98"/>
      <c r="K39" s="99"/>
      <c r="L39" s="19">
        <v>140</v>
      </c>
      <c r="M39" s="19">
        <v>11.55</v>
      </c>
      <c r="N39" s="24">
        <v>3.14</v>
      </c>
      <c r="O39" s="19">
        <v>25.43</v>
      </c>
      <c r="P39" s="19">
        <f t="shared" si="4"/>
        <v>176.18</v>
      </c>
      <c r="Q39" s="19"/>
      <c r="R39" s="41" t="s">
        <v>71</v>
      </c>
    </row>
    <row r="40" spans="1:18" ht="24">
      <c r="A40" s="122"/>
      <c r="B40" s="126"/>
      <c r="C40" s="127"/>
      <c r="D40" s="98" t="s">
        <v>4</v>
      </c>
      <c r="E40" s="98"/>
      <c r="F40" s="98"/>
      <c r="G40" s="98"/>
      <c r="H40" s="98"/>
      <c r="I40" s="98"/>
      <c r="J40" s="98"/>
      <c r="K40" s="99"/>
      <c r="L40" s="19">
        <v>150</v>
      </c>
      <c r="M40" s="19">
        <v>0</v>
      </c>
      <c r="N40" s="24">
        <v>0</v>
      </c>
      <c r="O40" s="19">
        <v>19.7</v>
      </c>
      <c r="P40" s="19">
        <f t="shared" si="4"/>
        <v>78.8</v>
      </c>
      <c r="Q40" s="19">
        <v>3.5000000000000003E-2</v>
      </c>
      <c r="R40" s="41" t="s">
        <v>64</v>
      </c>
    </row>
    <row r="41" spans="1:18">
      <c r="A41" s="122"/>
      <c r="B41" s="126"/>
      <c r="C41" s="127"/>
      <c r="D41" s="97" t="s">
        <v>140</v>
      </c>
      <c r="E41" s="98"/>
      <c r="F41" s="98"/>
      <c r="G41" s="98"/>
      <c r="H41" s="98"/>
      <c r="I41" s="99"/>
      <c r="J41" s="28"/>
      <c r="K41" s="28"/>
      <c r="L41" s="19">
        <v>60</v>
      </c>
      <c r="M41" s="19">
        <v>4.5</v>
      </c>
      <c r="N41" s="24">
        <v>0.3</v>
      </c>
      <c r="O41" s="19">
        <v>31.3</v>
      </c>
      <c r="P41" s="19">
        <f t="shared" si="4"/>
        <v>145.9</v>
      </c>
      <c r="Q41" s="19"/>
      <c r="R41" s="13"/>
    </row>
    <row r="42" spans="1:18" s="4" customFormat="1">
      <c r="A42" s="122"/>
      <c r="B42" s="128"/>
      <c r="C42" s="129"/>
      <c r="D42" s="97" t="s">
        <v>10</v>
      </c>
      <c r="E42" s="98"/>
      <c r="F42" s="98"/>
      <c r="G42" s="98"/>
      <c r="H42" s="98"/>
      <c r="I42" s="99"/>
      <c r="J42" s="28"/>
      <c r="K42" s="28"/>
      <c r="L42" s="19"/>
      <c r="M42" s="19">
        <f>SUM(M36:M41)</f>
        <v>38.36</v>
      </c>
      <c r="N42" s="24">
        <f>SUM(N36:N41)</f>
        <v>19.8</v>
      </c>
      <c r="O42" s="19">
        <f>SUM(O36:O41)</f>
        <v>113.56</v>
      </c>
      <c r="P42" s="19">
        <f>SUM(P36:P41)</f>
        <v>785.88</v>
      </c>
      <c r="Q42" s="19">
        <v>3.5000000000000003E-2</v>
      </c>
      <c r="R42" s="14"/>
    </row>
    <row r="43" spans="1:18" ht="111" customHeight="1">
      <c r="A43" s="122"/>
      <c r="B43" s="124" t="s">
        <v>5</v>
      </c>
      <c r="C43" s="125"/>
      <c r="D43" s="100" t="s">
        <v>111</v>
      </c>
      <c r="E43" s="101"/>
      <c r="F43" s="101"/>
      <c r="G43" s="101"/>
      <c r="H43" s="101"/>
      <c r="I43" s="102"/>
      <c r="J43" s="28"/>
      <c r="K43" s="28"/>
      <c r="L43" s="19">
        <v>120</v>
      </c>
      <c r="M43" s="19">
        <v>6.27</v>
      </c>
      <c r="N43" s="24">
        <v>6.95</v>
      </c>
      <c r="O43" s="19">
        <v>27.93</v>
      </c>
      <c r="P43" s="19">
        <f>(M43*4)+(N43*9)+(O43*4)</f>
        <v>199.35</v>
      </c>
      <c r="Q43" s="19"/>
      <c r="R43" s="41" t="s">
        <v>71</v>
      </c>
    </row>
    <row r="44" spans="1:18" ht="48" customHeight="1">
      <c r="A44" s="122"/>
      <c r="B44" s="126"/>
      <c r="C44" s="127"/>
      <c r="D44" s="97" t="s">
        <v>2</v>
      </c>
      <c r="E44" s="98"/>
      <c r="F44" s="98"/>
      <c r="G44" s="98"/>
      <c r="H44" s="98"/>
      <c r="I44" s="99"/>
      <c r="J44" s="28"/>
      <c r="K44" s="28"/>
      <c r="L44" s="19">
        <v>150</v>
      </c>
      <c r="M44" s="19">
        <v>0.1</v>
      </c>
      <c r="N44" s="24">
        <v>0</v>
      </c>
      <c r="O44" s="19">
        <v>11.7</v>
      </c>
      <c r="P44" s="19">
        <f t="shared" ref="P44:P45" si="5">(M44*4)+(N44*9)+(O44*4)</f>
        <v>47.199999999999996</v>
      </c>
      <c r="Q44" s="19"/>
      <c r="R44" s="41" t="s">
        <v>60</v>
      </c>
    </row>
    <row r="45" spans="1:18" s="47" customFormat="1">
      <c r="A45" s="122"/>
      <c r="B45" s="126"/>
      <c r="C45" s="127"/>
      <c r="D45" s="78" t="s">
        <v>105</v>
      </c>
      <c r="E45" s="79"/>
      <c r="F45" s="79"/>
      <c r="G45" s="79"/>
      <c r="H45" s="50"/>
      <c r="I45" s="51"/>
      <c r="J45" s="28"/>
      <c r="K45" s="28"/>
      <c r="L45" s="19">
        <v>3</v>
      </c>
      <c r="M45" s="19"/>
      <c r="N45" s="24"/>
      <c r="O45" s="19"/>
      <c r="P45" s="19">
        <f t="shared" si="5"/>
        <v>0</v>
      </c>
      <c r="Q45" s="19"/>
      <c r="R45" s="13"/>
    </row>
    <row r="46" spans="1:18" s="4" customFormat="1">
      <c r="A46" s="122"/>
      <c r="B46" s="128"/>
      <c r="C46" s="129"/>
      <c r="D46" s="97" t="s">
        <v>10</v>
      </c>
      <c r="E46" s="98"/>
      <c r="F46" s="98"/>
      <c r="G46" s="98"/>
      <c r="H46" s="98"/>
      <c r="I46" s="99"/>
      <c r="J46" s="28"/>
      <c r="K46" s="28"/>
      <c r="L46" s="19"/>
      <c r="M46" s="19">
        <f>SUM(M43:M44)</f>
        <v>6.3699999999999992</v>
      </c>
      <c r="N46" s="24">
        <f>SUM(N43:N44)</f>
        <v>6.95</v>
      </c>
      <c r="O46" s="19">
        <f>SUM(O43:O44)</f>
        <v>39.629999999999995</v>
      </c>
      <c r="P46" s="19">
        <f>SUM(P43:P44)</f>
        <v>246.54999999999998</v>
      </c>
      <c r="Q46" s="19"/>
      <c r="R46" s="14"/>
    </row>
    <row r="47" spans="1:18" s="5" customFormat="1">
      <c r="A47" s="123"/>
      <c r="B47" s="118" t="s">
        <v>42</v>
      </c>
      <c r="C47" s="119"/>
      <c r="D47" s="119"/>
      <c r="E47" s="119"/>
      <c r="F47" s="119"/>
      <c r="G47" s="119"/>
      <c r="H47" s="119"/>
      <c r="I47" s="120"/>
      <c r="J47" s="28"/>
      <c r="K47" s="28"/>
      <c r="L47" s="19"/>
      <c r="M47" s="29">
        <f>M35+M42+M46</f>
        <v>54.51</v>
      </c>
      <c r="N47" s="30">
        <f>N35+N42+N46</f>
        <v>43.150000000000006</v>
      </c>
      <c r="O47" s="29">
        <f>O35+O42+O46</f>
        <v>206.49</v>
      </c>
      <c r="P47" s="29">
        <f>P35+P42+P46</f>
        <v>1432.35</v>
      </c>
      <c r="Q47" s="29">
        <v>3.5000000000000003E-2</v>
      </c>
      <c r="R47" s="18"/>
    </row>
    <row r="48" spans="1:18" ht="34.5" customHeight="1">
      <c r="A48" s="109" t="s">
        <v>43</v>
      </c>
      <c r="B48" s="130" t="s">
        <v>31</v>
      </c>
      <c r="C48" s="131"/>
      <c r="D48" s="143" t="s">
        <v>22</v>
      </c>
      <c r="E48" s="144"/>
      <c r="F48" s="144"/>
      <c r="G48" s="144"/>
      <c r="H48" s="144"/>
      <c r="I48" s="145"/>
      <c r="J48" s="15"/>
      <c r="K48" s="15"/>
      <c r="L48" s="13">
        <v>150</v>
      </c>
      <c r="M48" s="13">
        <v>4.8</v>
      </c>
      <c r="N48" s="34">
        <v>8</v>
      </c>
      <c r="O48" s="13">
        <v>29.6</v>
      </c>
      <c r="P48" s="13">
        <f>(M48*4)+(N48*9)+(O48*4)</f>
        <v>209.60000000000002</v>
      </c>
      <c r="Q48" s="19"/>
      <c r="R48" s="41" t="s">
        <v>73</v>
      </c>
    </row>
    <row r="49" spans="1:18" ht="51.75" customHeight="1">
      <c r="A49" s="110"/>
      <c r="B49" s="132"/>
      <c r="C49" s="133"/>
      <c r="D49" s="82" t="s">
        <v>2</v>
      </c>
      <c r="E49" s="83"/>
      <c r="F49" s="83"/>
      <c r="G49" s="83"/>
      <c r="H49" s="83"/>
      <c r="I49" s="84"/>
      <c r="J49" s="15"/>
      <c r="K49" s="15"/>
      <c r="L49" s="13">
        <v>150</v>
      </c>
      <c r="M49" s="13">
        <v>0.1</v>
      </c>
      <c r="N49" s="34">
        <v>0</v>
      </c>
      <c r="O49" s="13">
        <v>11.7</v>
      </c>
      <c r="P49" s="13">
        <f t="shared" ref="P49:P51" si="6">(M49*4)+(N49*9)+(O49*4)</f>
        <v>47.199999999999996</v>
      </c>
      <c r="Q49" s="13"/>
      <c r="R49" s="41" t="s">
        <v>60</v>
      </c>
    </row>
    <row r="50" spans="1:18">
      <c r="A50" s="110"/>
      <c r="B50" s="132"/>
      <c r="C50" s="133"/>
      <c r="D50" s="82" t="s">
        <v>1</v>
      </c>
      <c r="E50" s="83"/>
      <c r="F50" s="83"/>
      <c r="G50" s="83"/>
      <c r="H50" s="83"/>
      <c r="I50" s="84"/>
      <c r="J50" s="15"/>
      <c r="K50" s="15"/>
      <c r="L50" s="13">
        <v>10</v>
      </c>
      <c r="M50" s="13">
        <v>0.08</v>
      </c>
      <c r="N50" s="34">
        <v>7.2</v>
      </c>
      <c r="O50" s="13">
        <v>0.1</v>
      </c>
      <c r="P50" s="13">
        <f t="shared" si="6"/>
        <v>65.52</v>
      </c>
      <c r="Q50" s="13"/>
      <c r="R50" s="13"/>
    </row>
    <row r="51" spans="1:18">
      <c r="A51" s="110"/>
      <c r="B51" s="132"/>
      <c r="C51" s="133"/>
      <c r="D51" s="82" t="s">
        <v>141</v>
      </c>
      <c r="E51" s="83"/>
      <c r="F51" s="83"/>
      <c r="G51" s="83"/>
      <c r="H51" s="83"/>
      <c r="I51" s="84"/>
      <c r="J51" s="15"/>
      <c r="K51" s="15"/>
      <c r="L51" s="13">
        <v>40</v>
      </c>
      <c r="M51" s="13">
        <v>3</v>
      </c>
      <c r="N51" s="34">
        <v>0.2</v>
      </c>
      <c r="O51" s="13">
        <v>20.9</v>
      </c>
      <c r="P51" s="13">
        <f t="shared" si="6"/>
        <v>97.399999999999991</v>
      </c>
      <c r="Q51" s="13"/>
      <c r="R51" s="13"/>
    </row>
    <row r="52" spans="1:18" s="4" customFormat="1">
      <c r="A52" s="110"/>
      <c r="B52" s="134"/>
      <c r="C52" s="135"/>
      <c r="D52" s="76" t="s">
        <v>10</v>
      </c>
      <c r="E52" s="80"/>
      <c r="F52" s="80"/>
      <c r="G52" s="80"/>
      <c r="H52" s="80"/>
      <c r="I52" s="81"/>
      <c r="J52" s="23"/>
      <c r="K52" s="23"/>
      <c r="L52" s="19"/>
      <c r="M52" s="19">
        <f>SUM(M48:M51)</f>
        <v>7.9799999999999995</v>
      </c>
      <c r="N52" s="24">
        <f>SUM(N48:N51)</f>
        <v>15.399999999999999</v>
      </c>
      <c r="O52" s="19">
        <f>SUM(O48:O51)</f>
        <v>62.3</v>
      </c>
      <c r="P52" s="19">
        <f>SUM(P48:P51)</f>
        <v>419.71999999999997</v>
      </c>
      <c r="Q52" s="14"/>
      <c r="R52" s="14"/>
    </row>
    <row r="53" spans="1:18" ht="24">
      <c r="A53" s="110"/>
      <c r="B53" s="136" t="s">
        <v>3</v>
      </c>
      <c r="C53" s="133"/>
      <c r="D53" s="76" t="s">
        <v>24</v>
      </c>
      <c r="E53" s="80"/>
      <c r="F53" s="80"/>
      <c r="G53" s="80"/>
      <c r="H53" s="80"/>
      <c r="I53" s="81"/>
      <c r="J53" s="23"/>
      <c r="K53" s="23"/>
      <c r="L53" s="19">
        <v>200</v>
      </c>
      <c r="M53" s="19">
        <v>2.09</v>
      </c>
      <c r="N53" s="24">
        <v>4.72</v>
      </c>
      <c r="O53" s="19">
        <v>11.03</v>
      </c>
      <c r="P53" s="19">
        <f>(M53*4)+(N53*9)+(O53*4)</f>
        <v>94.96</v>
      </c>
      <c r="Q53" s="13"/>
      <c r="R53" s="41" t="s">
        <v>74</v>
      </c>
    </row>
    <row r="54" spans="1:18" ht="60.75" customHeight="1">
      <c r="A54" s="110"/>
      <c r="B54" s="132"/>
      <c r="C54" s="133"/>
      <c r="D54" s="78" t="s">
        <v>112</v>
      </c>
      <c r="E54" s="89"/>
      <c r="F54" s="89"/>
      <c r="G54" s="89"/>
      <c r="H54" s="89"/>
      <c r="I54" s="90"/>
      <c r="J54" s="23"/>
      <c r="K54" s="23"/>
      <c r="L54" s="19">
        <v>100</v>
      </c>
      <c r="M54" s="19">
        <v>17.12</v>
      </c>
      <c r="N54" s="24">
        <v>17.96</v>
      </c>
      <c r="O54" s="19">
        <v>20</v>
      </c>
      <c r="P54" s="19">
        <f t="shared" ref="P54:P56" si="7">(M54*4)+(N54*9)+(O54*4)</f>
        <v>310.12</v>
      </c>
      <c r="Q54" s="13"/>
      <c r="R54" s="41" t="s">
        <v>75</v>
      </c>
    </row>
    <row r="55" spans="1:18" ht="24">
      <c r="A55" s="110"/>
      <c r="B55" s="132"/>
      <c r="C55" s="133"/>
      <c r="D55" s="76" t="s">
        <v>4</v>
      </c>
      <c r="E55" s="80"/>
      <c r="F55" s="80"/>
      <c r="G55" s="80"/>
      <c r="H55" s="80"/>
      <c r="I55" s="81"/>
      <c r="J55" s="23"/>
      <c r="K55" s="23"/>
      <c r="L55" s="19">
        <v>150</v>
      </c>
      <c r="M55" s="19">
        <v>0</v>
      </c>
      <c r="N55" s="24">
        <v>0</v>
      </c>
      <c r="O55" s="19">
        <v>19.7</v>
      </c>
      <c r="P55" s="19">
        <f t="shared" si="7"/>
        <v>78.8</v>
      </c>
      <c r="Q55" s="19">
        <v>3.5000000000000003E-2</v>
      </c>
      <c r="R55" s="41" t="s">
        <v>64</v>
      </c>
    </row>
    <row r="56" spans="1:18">
      <c r="A56" s="110"/>
      <c r="B56" s="132"/>
      <c r="C56" s="133"/>
      <c r="D56" s="76" t="s">
        <v>140</v>
      </c>
      <c r="E56" s="80"/>
      <c r="F56" s="80"/>
      <c r="G56" s="80"/>
      <c r="H56" s="80"/>
      <c r="I56" s="81"/>
      <c r="J56" s="23"/>
      <c r="K56" s="23"/>
      <c r="L56" s="19">
        <v>60</v>
      </c>
      <c r="M56" s="19">
        <v>4.5</v>
      </c>
      <c r="N56" s="24">
        <v>0.3</v>
      </c>
      <c r="O56" s="19">
        <v>31.1</v>
      </c>
      <c r="P56" s="19">
        <f t="shared" si="7"/>
        <v>145.1</v>
      </c>
      <c r="Q56" s="19"/>
      <c r="R56" s="13"/>
    </row>
    <row r="57" spans="1:18" s="4" customFormat="1">
      <c r="A57" s="110"/>
      <c r="B57" s="134"/>
      <c r="C57" s="135"/>
      <c r="D57" s="76" t="s">
        <v>10</v>
      </c>
      <c r="E57" s="80"/>
      <c r="F57" s="80"/>
      <c r="G57" s="80"/>
      <c r="H57" s="80"/>
      <c r="I57" s="81"/>
      <c r="J57" s="23"/>
      <c r="K57" s="23"/>
      <c r="L57" s="19"/>
      <c r="M57" s="19">
        <f>SUM(M53:M56)</f>
        <v>23.71</v>
      </c>
      <c r="N57" s="24">
        <f>SUM(N53:N56)</f>
        <v>22.98</v>
      </c>
      <c r="O57" s="19">
        <f>SUM(O53:O56)</f>
        <v>81.830000000000013</v>
      </c>
      <c r="P57" s="19">
        <f>SUM(P53:P56)</f>
        <v>628.98</v>
      </c>
      <c r="Q57" s="19">
        <v>3.5000000000000003E-2</v>
      </c>
      <c r="R57" s="14"/>
    </row>
    <row r="58" spans="1:18" ht="111.75" customHeight="1">
      <c r="A58" s="110"/>
      <c r="B58" s="130" t="s">
        <v>5</v>
      </c>
      <c r="C58" s="131"/>
      <c r="D58" s="76" t="s">
        <v>113</v>
      </c>
      <c r="E58" s="80"/>
      <c r="F58" s="80"/>
      <c r="G58" s="80"/>
      <c r="H58" s="80"/>
      <c r="I58" s="81"/>
      <c r="J58" s="23"/>
      <c r="K58" s="23"/>
      <c r="L58" s="19">
        <v>100</v>
      </c>
      <c r="M58" s="19">
        <v>7.89</v>
      </c>
      <c r="N58" s="24">
        <v>12.48</v>
      </c>
      <c r="O58" s="19">
        <v>5</v>
      </c>
      <c r="P58" s="19">
        <f>(M58*4)+(N58*9)+(O58*4)</f>
        <v>163.88</v>
      </c>
      <c r="Q58" s="19"/>
      <c r="R58" s="41" t="s">
        <v>71</v>
      </c>
    </row>
    <row r="59" spans="1:18" ht="39.75" customHeight="1">
      <c r="A59" s="110"/>
      <c r="B59" s="137"/>
      <c r="C59" s="138"/>
      <c r="D59" s="76" t="s">
        <v>27</v>
      </c>
      <c r="E59" s="80"/>
      <c r="F59" s="80"/>
      <c r="G59" s="80"/>
      <c r="H59" s="80"/>
      <c r="I59" s="81"/>
      <c r="J59" s="23"/>
      <c r="K59" s="23"/>
      <c r="L59" s="19">
        <v>150</v>
      </c>
      <c r="M59" s="19">
        <v>4.3</v>
      </c>
      <c r="N59" s="24">
        <v>4.3</v>
      </c>
      <c r="O59" s="19">
        <v>19.8</v>
      </c>
      <c r="P59" s="19">
        <f t="shared" ref="P59:P60" si="8">(M59*4)+(N59*9)+(O59*4)</f>
        <v>135.1</v>
      </c>
      <c r="Q59" s="19"/>
      <c r="R59" s="41" t="s">
        <v>66</v>
      </c>
    </row>
    <row r="60" spans="1:18" s="47" customFormat="1">
      <c r="A60" s="110"/>
      <c r="B60" s="137"/>
      <c r="C60" s="138"/>
      <c r="D60" s="76" t="s">
        <v>105</v>
      </c>
      <c r="E60" s="77"/>
      <c r="F60" s="77"/>
      <c r="G60" s="77"/>
      <c r="H60" s="48"/>
      <c r="I60" s="49"/>
      <c r="J60" s="23"/>
      <c r="K60" s="23"/>
      <c r="L60" s="19">
        <v>3</v>
      </c>
      <c r="M60" s="19"/>
      <c r="N60" s="24"/>
      <c r="O60" s="19"/>
      <c r="P60" s="19">
        <f t="shared" si="8"/>
        <v>0</v>
      </c>
      <c r="Q60" s="19"/>
      <c r="R60" s="13"/>
    </row>
    <row r="61" spans="1:18" s="4" customFormat="1">
      <c r="A61" s="110"/>
      <c r="B61" s="139"/>
      <c r="C61" s="140"/>
      <c r="D61" s="76" t="s">
        <v>10</v>
      </c>
      <c r="E61" s="80"/>
      <c r="F61" s="80"/>
      <c r="G61" s="80"/>
      <c r="H61" s="80"/>
      <c r="I61" s="81"/>
      <c r="J61" s="23"/>
      <c r="K61" s="23"/>
      <c r="L61" s="19"/>
      <c r="M61" s="19">
        <f>SUM(M58:M59)</f>
        <v>12.19</v>
      </c>
      <c r="N61" s="24">
        <f>SUM(N58:N59)</f>
        <v>16.78</v>
      </c>
      <c r="O61" s="19">
        <f>SUM(O59:O59)</f>
        <v>19.8</v>
      </c>
      <c r="P61" s="19">
        <f>SUM(P58:P59)</f>
        <v>298.98</v>
      </c>
      <c r="Q61" s="19"/>
      <c r="R61" s="14"/>
    </row>
    <row r="62" spans="1:18" s="5" customFormat="1">
      <c r="A62" s="111"/>
      <c r="B62" s="118" t="s">
        <v>44</v>
      </c>
      <c r="C62" s="141"/>
      <c r="D62" s="141"/>
      <c r="E62" s="141"/>
      <c r="F62" s="141"/>
      <c r="G62" s="141"/>
      <c r="H62" s="141"/>
      <c r="I62" s="142"/>
      <c r="J62" s="35"/>
      <c r="K62" s="35"/>
      <c r="L62" s="29"/>
      <c r="M62" s="29">
        <f>M52+M57+M61</f>
        <v>43.88</v>
      </c>
      <c r="N62" s="30">
        <f>N52+N57+N61</f>
        <v>55.16</v>
      </c>
      <c r="O62" s="29">
        <f>O52+O57+O61</f>
        <v>163.93</v>
      </c>
      <c r="P62" s="29">
        <f>P52+P57+P61</f>
        <v>1347.68</v>
      </c>
      <c r="Q62" s="29">
        <v>3.5000000000000003E-2</v>
      </c>
      <c r="R62" s="18"/>
    </row>
    <row r="63" spans="1:18" ht="24">
      <c r="A63" s="109" t="s">
        <v>45</v>
      </c>
      <c r="B63" s="130" t="s">
        <v>31</v>
      </c>
      <c r="C63" s="131"/>
      <c r="D63" s="91" t="s">
        <v>20</v>
      </c>
      <c r="E63" s="92"/>
      <c r="F63" s="92"/>
      <c r="G63" s="92"/>
      <c r="H63" s="92"/>
      <c r="I63" s="93"/>
      <c r="J63" s="52"/>
      <c r="K63" s="52"/>
      <c r="L63" s="53">
        <v>150</v>
      </c>
      <c r="M63" s="53">
        <v>6.2</v>
      </c>
      <c r="N63" s="34">
        <v>8.9</v>
      </c>
      <c r="O63" s="13">
        <v>25.67</v>
      </c>
      <c r="P63" s="13">
        <f>(M63*4)+(N63*9)+(O63*4)</f>
        <v>207.58</v>
      </c>
      <c r="Q63" s="19"/>
      <c r="R63" s="41" t="s">
        <v>76</v>
      </c>
    </row>
    <row r="64" spans="1:18" ht="48.75" customHeight="1">
      <c r="A64" s="110"/>
      <c r="B64" s="132"/>
      <c r="C64" s="133"/>
      <c r="D64" s="82" t="s">
        <v>2</v>
      </c>
      <c r="E64" s="83"/>
      <c r="F64" s="83"/>
      <c r="G64" s="83"/>
      <c r="H64" s="83"/>
      <c r="I64" s="84"/>
      <c r="J64" s="15"/>
      <c r="K64" s="15"/>
      <c r="L64" s="13">
        <v>150</v>
      </c>
      <c r="M64" s="13">
        <v>0.1</v>
      </c>
      <c r="N64" s="34">
        <v>0</v>
      </c>
      <c r="O64" s="13">
        <v>11.7</v>
      </c>
      <c r="P64" s="13">
        <f t="shared" ref="P64:P66" si="9">(M64*4)+(N64*9)+(O64*4)</f>
        <v>47.199999999999996</v>
      </c>
      <c r="Q64" s="19"/>
      <c r="R64" s="41" t="s">
        <v>60</v>
      </c>
    </row>
    <row r="65" spans="1:18">
      <c r="A65" s="110"/>
      <c r="B65" s="132"/>
      <c r="C65" s="133"/>
      <c r="D65" s="82" t="s">
        <v>1</v>
      </c>
      <c r="E65" s="83"/>
      <c r="F65" s="83"/>
      <c r="G65" s="83"/>
      <c r="H65" s="83"/>
      <c r="I65" s="84"/>
      <c r="J65" s="15"/>
      <c r="K65" s="15"/>
      <c r="L65" s="13">
        <v>10</v>
      </c>
      <c r="M65" s="13">
        <v>0.08</v>
      </c>
      <c r="N65" s="34">
        <v>7.2</v>
      </c>
      <c r="O65" s="13">
        <v>0.1</v>
      </c>
      <c r="P65" s="13">
        <f t="shared" si="9"/>
        <v>65.52</v>
      </c>
      <c r="Q65" s="19"/>
      <c r="R65" s="13"/>
    </row>
    <row r="66" spans="1:18">
      <c r="A66" s="110"/>
      <c r="B66" s="132"/>
      <c r="C66" s="133"/>
      <c r="D66" s="82" t="s">
        <v>140</v>
      </c>
      <c r="E66" s="83"/>
      <c r="F66" s="83"/>
      <c r="G66" s="83"/>
      <c r="H66" s="83"/>
      <c r="I66" s="84"/>
      <c r="J66" s="15"/>
      <c r="K66" s="15"/>
      <c r="L66" s="13">
        <v>40</v>
      </c>
      <c r="M66" s="13">
        <v>3</v>
      </c>
      <c r="N66" s="34">
        <v>0.2</v>
      </c>
      <c r="O66" s="13">
        <v>20.9</v>
      </c>
      <c r="P66" s="13">
        <f t="shared" si="9"/>
        <v>97.399999999999991</v>
      </c>
      <c r="Q66" s="19"/>
      <c r="R66" s="13"/>
    </row>
    <row r="67" spans="1:18" s="4" customFormat="1">
      <c r="A67" s="110"/>
      <c r="B67" s="134"/>
      <c r="C67" s="135"/>
      <c r="D67" s="76" t="s">
        <v>10</v>
      </c>
      <c r="E67" s="80"/>
      <c r="F67" s="80"/>
      <c r="G67" s="80"/>
      <c r="H67" s="80"/>
      <c r="I67" s="81"/>
      <c r="J67" s="23"/>
      <c r="K67" s="23"/>
      <c r="L67" s="19"/>
      <c r="M67" s="19">
        <f>SUM(M63:M66)</f>
        <v>9.379999999999999</v>
      </c>
      <c r="N67" s="24">
        <f>SUM(N63:N66)</f>
        <v>16.3</v>
      </c>
      <c r="O67" s="19">
        <f>SUM(O63:O66)</f>
        <v>58.370000000000005</v>
      </c>
      <c r="P67" s="19">
        <f>SUM(P63:P66)</f>
        <v>417.7</v>
      </c>
      <c r="Q67" s="19"/>
      <c r="R67" s="14"/>
    </row>
    <row r="68" spans="1:18" ht="41.25" customHeight="1">
      <c r="A68" s="110"/>
      <c r="B68" s="130" t="s">
        <v>3</v>
      </c>
      <c r="C68" s="131"/>
      <c r="D68" s="78" t="s">
        <v>23</v>
      </c>
      <c r="E68" s="89"/>
      <c r="F68" s="89"/>
      <c r="G68" s="89"/>
      <c r="H68" s="89"/>
      <c r="I68" s="90"/>
      <c r="J68" s="23"/>
      <c r="K68" s="23"/>
      <c r="L68" s="19">
        <v>45</v>
      </c>
      <c r="M68" s="19">
        <v>0.5</v>
      </c>
      <c r="N68" s="24">
        <v>3</v>
      </c>
      <c r="O68" s="19">
        <v>1.6</v>
      </c>
      <c r="P68" s="19">
        <f>(M68*4)+(N68*9)+(O68*4)</f>
        <v>35.4</v>
      </c>
      <c r="Q68" s="19"/>
      <c r="R68" s="41" t="s">
        <v>77</v>
      </c>
    </row>
    <row r="69" spans="1:18" ht="34.5" customHeight="1">
      <c r="A69" s="110"/>
      <c r="B69" s="132"/>
      <c r="C69" s="133"/>
      <c r="D69" s="94" t="s">
        <v>114</v>
      </c>
      <c r="E69" s="95"/>
      <c r="F69" s="95"/>
      <c r="G69" s="95"/>
      <c r="H69" s="95"/>
      <c r="I69" s="96"/>
      <c r="J69" s="23"/>
      <c r="K69" s="23"/>
      <c r="L69" s="19">
        <v>200</v>
      </c>
      <c r="M69" s="19">
        <v>7.18</v>
      </c>
      <c r="N69" s="24">
        <v>7.28</v>
      </c>
      <c r="O69" s="73">
        <v>30.24</v>
      </c>
      <c r="P69" s="19">
        <v>215.2</v>
      </c>
      <c r="Q69" s="19"/>
      <c r="R69" s="41" t="s">
        <v>78</v>
      </c>
    </row>
    <row r="70" spans="1:18" ht="36.75" customHeight="1">
      <c r="A70" s="110"/>
      <c r="B70" s="132"/>
      <c r="C70" s="133"/>
      <c r="D70" s="76" t="s">
        <v>115</v>
      </c>
      <c r="E70" s="80"/>
      <c r="F70" s="80"/>
      <c r="G70" s="80"/>
      <c r="H70" s="80"/>
      <c r="I70" s="81"/>
      <c r="J70" s="23"/>
      <c r="K70" s="23"/>
      <c r="L70" s="19">
        <v>160</v>
      </c>
      <c r="M70" s="19">
        <v>16.899999999999999</v>
      </c>
      <c r="N70" s="24">
        <v>16.39</v>
      </c>
      <c r="O70" s="19">
        <v>25.66</v>
      </c>
      <c r="P70" s="19">
        <f>(M70*4)+(N70*9)+(O70*4)</f>
        <v>317.75</v>
      </c>
      <c r="Q70" s="19"/>
      <c r="R70" s="41" t="s">
        <v>79</v>
      </c>
    </row>
    <row r="71" spans="1:18" ht="30.75" customHeight="1">
      <c r="A71" s="110"/>
      <c r="B71" s="132"/>
      <c r="C71" s="133"/>
      <c r="D71" s="76" t="s">
        <v>4</v>
      </c>
      <c r="E71" s="80"/>
      <c r="F71" s="80"/>
      <c r="G71" s="80"/>
      <c r="H71" s="80"/>
      <c r="I71" s="81"/>
      <c r="J71" s="23"/>
      <c r="K71" s="23"/>
      <c r="L71" s="19">
        <v>150</v>
      </c>
      <c r="M71" s="19">
        <v>0</v>
      </c>
      <c r="N71" s="24">
        <v>0</v>
      </c>
      <c r="O71" s="19">
        <v>19.7</v>
      </c>
      <c r="P71" s="19">
        <f t="shared" ref="P71:P72" si="10">(M71*4)+(N71*9)+(O71*4)</f>
        <v>78.8</v>
      </c>
      <c r="Q71" s="19">
        <v>3.5000000000000003E-2</v>
      </c>
      <c r="R71" s="41" t="s">
        <v>64</v>
      </c>
    </row>
    <row r="72" spans="1:18">
      <c r="A72" s="110"/>
      <c r="B72" s="132"/>
      <c r="C72" s="133"/>
      <c r="D72" s="76" t="s">
        <v>140</v>
      </c>
      <c r="E72" s="80"/>
      <c r="F72" s="80"/>
      <c r="G72" s="80"/>
      <c r="H72" s="80"/>
      <c r="I72" s="81"/>
      <c r="J72" s="23"/>
      <c r="K72" s="23"/>
      <c r="L72" s="19">
        <v>60</v>
      </c>
      <c r="M72" s="19">
        <v>4.5</v>
      </c>
      <c r="N72" s="24">
        <v>0.3</v>
      </c>
      <c r="O72" s="19">
        <v>31.3</v>
      </c>
      <c r="P72" s="19">
        <f t="shared" si="10"/>
        <v>145.9</v>
      </c>
      <c r="Q72" s="19"/>
      <c r="R72" s="13"/>
    </row>
    <row r="73" spans="1:18" s="4" customFormat="1">
      <c r="A73" s="110"/>
      <c r="B73" s="134"/>
      <c r="C73" s="135"/>
      <c r="D73" s="76" t="s">
        <v>10</v>
      </c>
      <c r="E73" s="80"/>
      <c r="F73" s="80"/>
      <c r="G73" s="80"/>
      <c r="H73" s="80"/>
      <c r="I73" s="81"/>
      <c r="J73" s="23"/>
      <c r="K73" s="23"/>
      <c r="L73" s="19"/>
      <c r="M73" s="19">
        <f>SUM(M68:M72)</f>
        <v>29.08</v>
      </c>
      <c r="N73" s="24">
        <f>SUM(N68:N72)</f>
        <v>26.970000000000002</v>
      </c>
      <c r="O73" s="19">
        <f>SUM(O68:O72)</f>
        <v>108.5</v>
      </c>
      <c r="P73" s="19">
        <f>SUM(P68:P72)</f>
        <v>793.05</v>
      </c>
      <c r="Q73" s="19">
        <v>3.5000000000000003E-2</v>
      </c>
      <c r="R73" s="14"/>
    </row>
    <row r="74" spans="1:18" ht="52.5" customHeight="1">
      <c r="A74" s="110"/>
      <c r="B74" s="130" t="s">
        <v>5</v>
      </c>
      <c r="C74" s="131"/>
      <c r="D74" s="94" t="s">
        <v>116</v>
      </c>
      <c r="E74" s="95"/>
      <c r="F74" s="95"/>
      <c r="G74" s="95"/>
      <c r="H74" s="95"/>
      <c r="I74" s="96"/>
      <c r="J74" s="23"/>
      <c r="K74" s="23"/>
      <c r="L74" s="19">
        <v>90</v>
      </c>
      <c r="M74" s="19">
        <v>6.34</v>
      </c>
      <c r="N74" s="24">
        <v>13.64</v>
      </c>
      <c r="O74" s="19">
        <v>32.79</v>
      </c>
      <c r="P74" s="19">
        <f>(M74*4)+(N74*9)+(O74*4)</f>
        <v>279.27999999999997</v>
      </c>
      <c r="Q74" s="19"/>
      <c r="R74" s="41" t="s">
        <v>81</v>
      </c>
    </row>
    <row r="75" spans="1:18" ht="42" customHeight="1">
      <c r="A75" s="110"/>
      <c r="B75" s="137"/>
      <c r="C75" s="138"/>
      <c r="D75" s="76" t="s">
        <v>27</v>
      </c>
      <c r="E75" s="80"/>
      <c r="F75" s="80"/>
      <c r="G75" s="80"/>
      <c r="H75" s="80"/>
      <c r="I75" s="81"/>
      <c r="J75" s="23"/>
      <c r="K75" s="23"/>
      <c r="L75" s="19">
        <v>150</v>
      </c>
      <c r="M75" s="19">
        <v>4.3</v>
      </c>
      <c r="N75" s="24">
        <v>4.3</v>
      </c>
      <c r="O75" s="19">
        <v>19.8</v>
      </c>
      <c r="P75" s="19">
        <f>(M75*4)+(N75*9)+(O75*4)</f>
        <v>135.1</v>
      </c>
      <c r="Q75" s="19"/>
      <c r="R75" s="41" t="s">
        <v>82</v>
      </c>
    </row>
    <row r="76" spans="1:18">
      <c r="A76" s="110"/>
      <c r="B76" s="137"/>
      <c r="C76" s="138"/>
      <c r="D76" s="76"/>
      <c r="E76" s="80"/>
      <c r="F76" s="80"/>
      <c r="G76" s="80"/>
      <c r="H76" s="21"/>
      <c r="I76" s="22"/>
      <c r="J76" s="23"/>
      <c r="K76" s="23"/>
      <c r="L76" s="19"/>
      <c r="M76" s="19"/>
      <c r="N76" s="24"/>
      <c r="O76" s="19"/>
      <c r="P76" s="19"/>
      <c r="Q76" s="19"/>
      <c r="R76" s="13"/>
    </row>
    <row r="77" spans="1:18" s="47" customFormat="1">
      <c r="A77" s="110"/>
      <c r="B77" s="137"/>
      <c r="C77" s="138"/>
      <c r="D77" s="76" t="s">
        <v>105</v>
      </c>
      <c r="E77" s="77"/>
      <c r="F77" s="77"/>
      <c r="G77" s="77"/>
      <c r="H77" s="48"/>
      <c r="I77" s="49"/>
      <c r="J77" s="23"/>
      <c r="K77" s="23"/>
      <c r="L77" s="19">
        <v>3</v>
      </c>
      <c r="M77" s="19"/>
      <c r="N77" s="24"/>
      <c r="O77" s="19"/>
      <c r="P77" s="19">
        <f t="shared" ref="P77" si="11">(M77*4)+(N77*9)+(O77*4)</f>
        <v>0</v>
      </c>
      <c r="Q77" s="19"/>
      <c r="R77" s="13"/>
    </row>
    <row r="78" spans="1:18" s="4" customFormat="1">
      <c r="A78" s="110"/>
      <c r="B78" s="139"/>
      <c r="C78" s="140"/>
      <c r="D78" s="76" t="s">
        <v>10</v>
      </c>
      <c r="E78" s="80"/>
      <c r="F78" s="80"/>
      <c r="G78" s="80"/>
      <c r="H78" s="80"/>
      <c r="I78" s="81"/>
      <c r="J78" s="23"/>
      <c r="K78" s="23"/>
      <c r="L78" s="19"/>
      <c r="M78" s="19">
        <f>SUM(M74:M76)</f>
        <v>10.64</v>
      </c>
      <c r="N78" s="24">
        <f>SUM(N74:N76)</f>
        <v>17.940000000000001</v>
      </c>
      <c r="O78" s="19">
        <f>SUM(O74:O76)</f>
        <v>52.59</v>
      </c>
      <c r="P78" s="19">
        <f>SUM(P74:P76)</f>
        <v>414.38</v>
      </c>
      <c r="Q78" s="19"/>
      <c r="R78" s="14"/>
    </row>
    <row r="79" spans="1:18" s="5" customFormat="1">
      <c r="A79" s="111"/>
      <c r="B79" s="118" t="s">
        <v>46</v>
      </c>
      <c r="C79" s="148"/>
      <c r="D79" s="148"/>
      <c r="E79" s="148"/>
      <c r="F79" s="148"/>
      <c r="G79" s="148"/>
      <c r="H79" s="148"/>
      <c r="I79" s="149"/>
      <c r="J79" s="35"/>
      <c r="K79" s="35"/>
      <c r="L79" s="29"/>
      <c r="M79" s="29">
        <f>M67+M73+M78</f>
        <v>49.099999999999994</v>
      </c>
      <c r="N79" s="30">
        <f>N67+N73+N78</f>
        <v>61.210000000000008</v>
      </c>
      <c r="O79" s="29">
        <f>O67+O73+O78</f>
        <v>219.46</v>
      </c>
      <c r="P79" s="29">
        <f>P67+P73+P78</f>
        <v>1625.13</v>
      </c>
      <c r="Q79" s="29">
        <v>3.5000000000000003E-2</v>
      </c>
      <c r="R79" s="18"/>
    </row>
    <row r="80" spans="1:18" ht="39.75" customHeight="1">
      <c r="A80" s="109" t="s">
        <v>47</v>
      </c>
      <c r="B80" s="130" t="s">
        <v>31</v>
      </c>
      <c r="C80" s="131"/>
      <c r="D80" s="143" t="s">
        <v>117</v>
      </c>
      <c r="E80" s="144"/>
      <c r="F80" s="144"/>
      <c r="G80" s="144"/>
      <c r="H80" s="144"/>
      <c r="I80" s="145"/>
      <c r="J80" s="15"/>
      <c r="K80" s="15"/>
      <c r="L80" s="13">
        <v>150</v>
      </c>
      <c r="M80" s="13">
        <v>5.6</v>
      </c>
      <c r="N80" s="34">
        <v>7.27</v>
      </c>
      <c r="O80" s="13">
        <v>30.79</v>
      </c>
      <c r="P80" s="13">
        <f>(M80*4)+(N80*9)+(O80*4)</f>
        <v>210.98999999999998</v>
      </c>
      <c r="Q80" s="19"/>
      <c r="R80" s="41" t="s">
        <v>118</v>
      </c>
    </row>
    <row r="81" spans="1:18" ht="47.25" customHeight="1">
      <c r="A81" s="146"/>
      <c r="B81" s="132"/>
      <c r="C81" s="133"/>
      <c r="D81" s="82" t="s">
        <v>2</v>
      </c>
      <c r="E81" s="83"/>
      <c r="F81" s="83"/>
      <c r="G81" s="83"/>
      <c r="H81" s="83"/>
      <c r="I81" s="84"/>
      <c r="J81" s="15"/>
      <c r="K81" s="15"/>
      <c r="L81" s="13">
        <v>150</v>
      </c>
      <c r="M81" s="13">
        <v>0.1</v>
      </c>
      <c r="N81" s="34">
        <v>0</v>
      </c>
      <c r="O81" s="13">
        <v>11.7</v>
      </c>
      <c r="P81" s="13">
        <f t="shared" ref="P81:P83" si="12">(M81*4)+(N81*9)+(O81*4)</f>
        <v>47.199999999999996</v>
      </c>
      <c r="Q81" s="19"/>
      <c r="R81" s="41" t="s">
        <v>60</v>
      </c>
    </row>
    <row r="82" spans="1:18" s="55" customFormat="1" ht="21.75" customHeight="1">
      <c r="A82" s="146"/>
      <c r="B82" s="132"/>
      <c r="C82" s="133"/>
      <c r="D82" s="82" t="s">
        <v>140</v>
      </c>
      <c r="E82" s="83"/>
      <c r="F82" s="83"/>
      <c r="G82" s="83"/>
      <c r="H82" s="83"/>
      <c r="I82" s="84"/>
      <c r="J82" s="15"/>
      <c r="K82" s="15"/>
      <c r="L82" s="13">
        <v>40</v>
      </c>
      <c r="M82" s="13">
        <v>3</v>
      </c>
      <c r="N82" s="34">
        <v>0.2</v>
      </c>
      <c r="O82" s="13">
        <v>20.9</v>
      </c>
      <c r="P82" s="13">
        <f t="shared" si="12"/>
        <v>97.399999999999991</v>
      </c>
      <c r="Q82" s="19"/>
      <c r="R82" s="41"/>
    </row>
    <row r="83" spans="1:18">
      <c r="A83" s="146"/>
      <c r="B83" s="132"/>
      <c r="C83" s="133"/>
      <c r="D83" s="82" t="s">
        <v>1</v>
      </c>
      <c r="E83" s="83"/>
      <c r="F83" s="83"/>
      <c r="G83" s="83"/>
      <c r="H83" s="16"/>
      <c r="I83" s="17"/>
      <c r="J83" s="15"/>
      <c r="K83" s="15"/>
      <c r="L83" s="13">
        <v>10</v>
      </c>
      <c r="M83" s="13">
        <v>0.08</v>
      </c>
      <c r="N83" s="34">
        <v>7.2</v>
      </c>
      <c r="O83" s="13">
        <v>0.1</v>
      </c>
      <c r="P83" s="13">
        <f t="shared" si="12"/>
        <v>65.52</v>
      </c>
      <c r="Q83" s="19"/>
      <c r="R83" s="13"/>
    </row>
    <row r="84" spans="1:18" s="4" customFormat="1">
      <c r="A84" s="146"/>
      <c r="B84" s="134"/>
      <c r="C84" s="135"/>
      <c r="D84" s="76" t="s">
        <v>10</v>
      </c>
      <c r="E84" s="80"/>
      <c r="F84" s="80"/>
      <c r="G84" s="80"/>
      <c r="H84" s="80"/>
      <c r="I84" s="81"/>
      <c r="J84" s="23"/>
      <c r="K84" s="23"/>
      <c r="L84" s="19"/>
      <c r="M84" s="19">
        <f>SUM(M80:M81)</f>
        <v>5.6999999999999993</v>
      </c>
      <c r="N84" s="24">
        <f>SUM(N81:N81)</f>
        <v>0</v>
      </c>
      <c r="O84" s="19">
        <f>SUM(O81:O81)</f>
        <v>11.7</v>
      </c>
      <c r="P84" s="19">
        <f>SUM(P80:P83)</f>
        <v>421.10999999999996</v>
      </c>
      <c r="Q84" s="19"/>
      <c r="R84" s="14"/>
    </row>
    <row r="85" spans="1:18" ht="50.25" customHeight="1">
      <c r="A85" s="146"/>
      <c r="B85" s="130" t="s">
        <v>3</v>
      </c>
      <c r="C85" s="131"/>
      <c r="D85" s="88" t="s">
        <v>11</v>
      </c>
      <c r="E85" s="88"/>
      <c r="F85" s="88"/>
      <c r="G85" s="88"/>
      <c r="H85" s="88"/>
      <c r="I85" s="88"/>
      <c r="J85" s="23"/>
      <c r="K85" s="23"/>
      <c r="L85" s="19">
        <v>200</v>
      </c>
      <c r="M85" s="19">
        <v>3.5</v>
      </c>
      <c r="N85" s="19">
        <v>0.5</v>
      </c>
      <c r="O85" s="19">
        <v>14.5</v>
      </c>
      <c r="P85" s="19">
        <f>(M85*4)+(N85*9)+(O85*4)</f>
        <v>76.5</v>
      </c>
      <c r="Q85" s="19"/>
      <c r="R85" s="41" t="s">
        <v>83</v>
      </c>
    </row>
    <row r="86" spans="1:18" ht="36" customHeight="1">
      <c r="A86" s="146"/>
      <c r="B86" s="132"/>
      <c r="C86" s="133"/>
      <c r="D86" s="88" t="s">
        <v>135</v>
      </c>
      <c r="E86" s="88"/>
      <c r="F86" s="88"/>
      <c r="G86" s="88"/>
      <c r="H86" s="88"/>
      <c r="I86" s="88"/>
      <c r="J86" s="20"/>
      <c r="K86" s="20"/>
      <c r="L86" s="19">
        <v>80</v>
      </c>
      <c r="M86" s="19">
        <v>2</v>
      </c>
      <c r="N86" s="19">
        <v>3.3</v>
      </c>
      <c r="O86" s="19">
        <v>13.3</v>
      </c>
      <c r="P86" s="19">
        <f t="shared" ref="P86:P90" si="13">(M86*4)+(N86*9)+(O86*4)</f>
        <v>90.9</v>
      </c>
      <c r="Q86" s="19"/>
      <c r="R86" s="41" t="s">
        <v>136</v>
      </c>
    </row>
    <row r="87" spans="1:18" ht="63" customHeight="1">
      <c r="A87" s="146"/>
      <c r="B87" s="132"/>
      <c r="C87" s="133"/>
      <c r="D87" s="78" t="s">
        <v>120</v>
      </c>
      <c r="E87" s="89"/>
      <c r="F87" s="89"/>
      <c r="G87" s="89"/>
      <c r="H87" s="89"/>
      <c r="I87" s="90"/>
      <c r="J87" s="23"/>
      <c r="K87" s="23"/>
      <c r="L87" s="19">
        <v>55</v>
      </c>
      <c r="M87" s="19">
        <v>16.38</v>
      </c>
      <c r="N87" s="19">
        <v>16.559999999999999</v>
      </c>
      <c r="O87" s="19">
        <v>0.7</v>
      </c>
      <c r="P87" s="19">
        <f t="shared" si="13"/>
        <v>217.36</v>
      </c>
      <c r="Q87" s="19"/>
      <c r="R87" s="41" t="s">
        <v>84</v>
      </c>
    </row>
    <row r="88" spans="1:18" ht="39" customHeight="1">
      <c r="A88" s="146"/>
      <c r="B88" s="132"/>
      <c r="C88" s="133"/>
      <c r="D88" s="78" t="s">
        <v>121</v>
      </c>
      <c r="E88" s="89"/>
      <c r="F88" s="89"/>
      <c r="G88" s="89"/>
      <c r="H88" s="89"/>
      <c r="I88" s="90"/>
      <c r="J88" s="23"/>
      <c r="K88" s="23"/>
      <c r="L88" s="19">
        <v>110</v>
      </c>
      <c r="M88" s="19">
        <v>3.36</v>
      </c>
      <c r="N88" s="24">
        <v>4.7</v>
      </c>
      <c r="O88" s="19">
        <v>23.11</v>
      </c>
      <c r="P88" s="19">
        <f t="shared" si="13"/>
        <v>148.18</v>
      </c>
      <c r="Q88" s="19"/>
      <c r="R88" s="41" t="s">
        <v>85</v>
      </c>
    </row>
    <row r="89" spans="1:18" ht="36">
      <c r="A89" s="146"/>
      <c r="B89" s="132"/>
      <c r="C89" s="133"/>
      <c r="D89" s="76" t="s">
        <v>8</v>
      </c>
      <c r="E89" s="80"/>
      <c r="F89" s="80"/>
      <c r="G89" s="80"/>
      <c r="H89" s="80"/>
      <c r="I89" s="81"/>
      <c r="J89" s="23"/>
      <c r="K89" s="23"/>
      <c r="L89" s="19">
        <v>150</v>
      </c>
      <c r="M89" s="19">
        <v>0</v>
      </c>
      <c r="N89" s="24">
        <v>0</v>
      </c>
      <c r="O89" s="19">
        <v>17.600000000000001</v>
      </c>
      <c r="P89" s="19">
        <f t="shared" si="13"/>
        <v>70.400000000000006</v>
      </c>
      <c r="Q89" s="19">
        <v>3.5000000000000003E-2</v>
      </c>
      <c r="R89" s="41" t="s">
        <v>80</v>
      </c>
    </row>
    <row r="90" spans="1:18">
      <c r="A90" s="146"/>
      <c r="B90" s="132"/>
      <c r="C90" s="133"/>
      <c r="D90" s="76" t="s">
        <v>140</v>
      </c>
      <c r="E90" s="80"/>
      <c r="F90" s="80"/>
      <c r="G90" s="80"/>
      <c r="H90" s="80"/>
      <c r="I90" s="81"/>
      <c r="J90" s="23"/>
      <c r="K90" s="23"/>
      <c r="L90" s="19">
        <v>60</v>
      </c>
      <c r="M90" s="19">
        <v>4.5</v>
      </c>
      <c r="N90" s="24">
        <v>0.3</v>
      </c>
      <c r="O90" s="19">
        <v>31.3</v>
      </c>
      <c r="P90" s="19">
        <f t="shared" si="13"/>
        <v>145.9</v>
      </c>
      <c r="Q90" s="19"/>
      <c r="R90" s="13"/>
    </row>
    <row r="91" spans="1:18" s="4" customFormat="1">
      <c r="A91" s="146"/>
      <c r="B91" s="134"/>
      <c r="C91" s="135"/>
      <c r="D91" s="76" t="s">
        <v>10</v>
      </c>
      <c r="E91" s="80"/>
      <c r="F91" s="80"/>
      <c r="G91" s="80"/>
      <c r="H91" s="80"/>
      <c r="I91" s="81"/>
      <c r="J91" s="23"/>
      <c r="K91" s="23"/>
      <c r="L91" s="19"/>
      <c r="M91" s="19">
        <f>SUM(M85:M90)</f>
        <v>29.74</v>
      </c>
      <c r="N91" s="24">
        <f>SUM(N85:N90)</f>
        <v>25.36</v>
      </c>
      <c r="O91" s="19">
        <f>SUM(O85:O90)</f>
        <v>100.51</v>
      </c>
      <c r="P91" s="19">
        <f>SUM(P85:P90)</f>
        <v>749.24</v>
      </c>
      <c r="Q91" s="19">
        <v>3.5000000000000003E-2</v>
      </c>
      <c r="R91" s="14"/>
    </row>
    <row r="92" spans="1:18">
      <c r="A92" s="146"/>
      <c r="B92" s="130" t="s">
        <v>5</v>
      </c>
      <c r="C92" s="131"/>
      <c r="D92" s="76"/>
      <c r="E92" s="80"/>
      <c r="F92" s="80"/>
      <c r="G92" s="80"/>
      <c r="H92" s="80"/>
      <c r="I92" s="81"/>
      <c r="J92" s="23"/>
      <c r="K92" s="23"/>
      <c r="L92" s="19"/>
      <c r="M92" s="19"/>
      <c r="N92" s="24"/>
      <c r="O92" s="19"/>
      <c r="P92" s="19"/>
      <c r="Q92" s="19"/>
      <c r="R92" s="13"/>
    </row>
    <row r="93" spans="1:18" ht="27.75" customHeight="1">
      <c r="A93" s="146"/>
      <c r="B93" s="132"/>
      <c r="C93" s="133"/>
      <c r="D93" s="76" t="s">
        <v>122</v>
      </c>
      <c r="E93" s="80"/>
      <c r="F93" s="80"/>
      <c r="G93" s="80"/>
      <c r="H93" s="21"/>
      <c r="I93" s="22"/>
      <c r="J93" s="23"/>
      <c r="K93" s="23"/>
      <c r="L93" s="19">
        <v>90</v>
      </c>
      <c r="M93" s="19">
        <v>7.6</v>
      </c>
      <c r="N93" s="24">
        <v>11.91</v>
      </c>
      <c r="O93" s="19">
        <v>47.64</v>
      </c>
      <c r="P93" s="19">
        <f>(M93*4)+(N93*9)+(O93*4)</f>
        <v>328.15</v>
      </c>
      <c r="Q93" s="19"/>
      <c r="R93" s="41" t="s">
        <v>86</v>
      </c>
    </row>
    <row r="94" spans="1:18" s="4" customFormat="1">
      <c r="A94" s="146"/>
      <c r="B94" s="132"/>
      <c r="C94" s="133"/>
      <c r="D94" s="76" t="s">
        <v>2</v>
      </c>
      <c r="E94" s="80"/>
      <c r="F94" s="80"/>
      <c r="G94" s="80"/>
      <c r="H94" s="80"/>
      <c r="I94" s="81"/>
      <c r="J94" s="23"/>
      <c r="K94" s="23"/>
      <c r="L94" s="19">
        <v>150</v>
      </c>
      <c r="M94" s="19">
        <v>0.1</v>
      </c>
      <c r="N94" s="24">
        <v>0</v>
      </c>
      <c r="O94" s="19">
        <v>11.7</v>
      </c>
      <c r="P94" s="19">
        <f t="shared" ref="P94:P95" si="14">(M94*4)+(N94*9)+(O94*4)</f>
        <v>47.199999999999996</v>
      </c>
      <c r="Q94" s="19"/>
      <c r="R94" s="14"/>
    </row>
    <row r="95" spans="1:18" s="4" customFormat="1">
      <c r="A95" s="146"/>
      <c r="B95" s="132"/>
      <c r="C95" s="133"/>
      <c r="D95" s="76" t="s">
        <v>105</v>
      </c>
      <c r="E95" s="77"/>
      <c r="F95" s="77"/>
      <c r="G95" s="77"/>
      <c r="H95" s="48"/>
      <c r="I95" s="49"/>
      <c r="J95" s="23"/>
      <c r="K95" s="23"/>
      <c r="L95" s="19">
        <v>3</v>
      </c>
      <c r="M95" s="19"/>
      <c r="N95" s="24"/>
      <c r="O95" s="19"/>
      <c r="P95" s="19">
        <f t="shared" si="14"/>
        <v>0</v>
      </c>
      <c r="Q95" s="19"/>
      <c r="R95" s="14"/>
    </row>
    <row r="96" spans="1:18" s="4" customFormat="1">
      <c r="A96" s="146"/>
      <c r="B96" s="134"/>
      <c r="C96" s="135"/>
      <c r="D96" s="76" t="s">
        <v>10</v>
      </c>
      <c r="E96" s="80"/>
      <c r="F96" s="80"/>
      <c r="G96" s="80"/>
      <c r="H96" s="21"/>
      <c r="I96" s="22"/>
      <c r="J96" s="23"/>
      <c r="K96" s="23"/>
      <c r="L96" s="19"/>
      <c r="M96" s="19">
        <f>SUM(M93:M94)</f>
        <v>7.6999999999999993</v>
      </c>
      <c r="N96" s="24">
        <f>SUM(N93:N94)</f>
        <v>11.91</v>
      </c>
      <c r="O96" s="19">
        <f>SUM(O93:O94)</f>
        <v>59.34</v>
      </c>
      <c r="P96" s="19">
        <f>SUM(P93:P94)</f>
        <v>375.34999999999997</v>
      </c>
      <c r="Q96" s="19"/>
      <c r="R96" s="14"/>
    </row>
    <row r="97" spans="1:18" s="5" customFormat="1">
      <c r="A97" s="147"/>
      <c r="B97" s="118" t="s">
        <v>48</v>
      </c>
      <c r="C97" s="148"/>
      <c r="D97" s="148"/>
      <c r="E97" s="148"/>
      <c r="F97" s="148"/>
      <c r="G97" s="148"/>
      <c r="H97" s="148"/>
      <c r="I97" s="149"/>
      <c r="J97" s="35"/>
      <c r="K97" s="35"/>
      <c r="L97" s="29"/>
      <c r="M97" s="29">
        <f>M84+M91+M96</f>
        <v>43.14</v>
      </c>
      <c r="N97" s="30">
        <f>N84+N91+N96</f>
        <v>37.269999999999996</v>
      </c>
      <c r="O97" s="29">
        <f>O84+O91+O96</f>
        <v>171.55</v>
      </c>
      <c r="P97" s="29">
        <f>P84+P91+P96</f>
        <v>1545.6999999999998</v>
      </c>
      <c r="Q97" s="29">
        <v>3.5000000000000003E-2</v>
      </c>
      <c r="R97" s="18"/>
    </row>
    <row r="98" spans="1:18" ht="24">
      <c r="A98" s="109" t="s">
        <v>49</v>
      </c>
      <c r="B98" s="130" t="s">
        <v>31</v>
      </c>
      <c r="C98" s="131"/>
      <c r="D98" s="82" t="s">
        <v>126</v>
      </c>
      <c r="E98" s="83"/>
      <c r="F98" s="83"/>
      <c r="G98" s="83"/>
      <c r="H98" s="83"/>
      <c r="I98" s="84"/>
      <c r="J98" s="15"/>
      <c r="K98" s="15"/>
      <c r="L98" s="13">
        <v>150</v>
      </c>
      <c r="M98" s="13">
        <v>7.8</v>
      </c>
      <c r="N98" s="34">
        <v>10.8</v>
      </c>
      <c r="O98" s="13">
        <v>0.1</v>
      </c>
      <c r="P98" s="13">
        <f>(M98*4)+(N98*9)+(O98*4)</f>
        <v>128.80000000000001</v>
      </c>
      <c r="Q98" s="19"/>
      <c r="R98" s="41" t="s">
        <v>59</v>
      </c>
    </row>
    <row r="99" spans="1:18" ht="38.25" customHeight="1">
      <c r="A99" s="110"/>
      <c r="B99" s="132"/>
      <c r="C99" s="133"/>
      <c r="D99" s="82" t="s">
        <v>1</v>
      </c>
      <c r="E99" s="83"/>
      <c r="F99" s="83"/>
      <c r="G99" s="83"/>
      <c r="H99" s="16"/>
      <c r="I99" s="17"/>
      <c r="J99" s="15"/>
      <c r="K99" s="15"/>
      <c r="L99" s="13">
        <v>10</v>
      </c>
      <c r="M99" s="13">
        <v>0.08</v>
      </c>
      <c r="N99" s="34">
        <v>7.2</v>
      </c>
      <c r="O99" s="13">
        <v>0.1</v>
      </c>
      <c r="P99" s="13">
        <f t="shared" ref="P99:P101" si="15">(M99*4)+(N99*9)+(O99*4)</f>
        <v>65.52</v>
      </c>
      <c r="Q99" s="19"/>
      <c r="R99" s="41"/>
    </row>
    <row r="100" spans="1:18">
      <c r="A100" s="110"/>
      <c r="B100" s="132"/>
      <c r="C100" s="133"/>
      <c r="D100" s="82" t="s">
        <v>2</v>
      </c>
      <c r="E100" s="83"/>
      <c r="F100" s="83"/>
      <c r="G100" s="83"/>
      <c r="H100" s="83"/>
      <c r="I100" s="84"/>
      <c r="J100" s="15"/>
      <c r="K100" s="15"/>
      <c r="L100" s="13">
        <v>150</v>
      </c>
      <c r="M100" s="13">
        <v>0.1</v>
      </c>
      <c r="N100" s="34">
        <v>0</v>
      </c>
      <c r="O100" s="13">
        <v>11.7</v>
      </c>
      <c r="P100" s="13">
        <f t="shared" si="15"/>
        <v>47.199999999999996</v>
      </c>
      <c r="Q100" s="19"/>
      <c r="R100" s="41"/>
    </row>
    <row r="101" spans="1:18">
      <c r="A101" s="110"/>
      <c r="B101" s="132"/>
      <c r="C101" s="133"/>
      <c r="D101" s="76" t="s">
        <v>140</v>
      </c>
      <c r="E101" s="80"/>
      <c r="F101" s="80"/>
      <c r="G101" s="80"/>
      <c r="H101" s="80"/>
      <c r="I101" s="81"/>
      <c r="J101" s="23"/>
      <c r="K101" s="23"/>
      <c r="L101" s="19">
        <v>40</v>
      </c>
      <c r="M101" s="19">
        <v>3</v>
      </c>
      <c r="N101" s="24">
        <v>0.2</v>
      </c>
      <c r="O101" s="19">
        <v>20.9</v>
      </c>
      <c r="P101" s="13">
        <f t="shared" si="15"/>
        <v>97.399999999999991</v>
      </c>
      <c r="Q101" s="19"/>
      <c r="R101" s="13"/>
    </row>
    <row r="102" spans="1:18" hidden="1">
      <c r="A102" s="110"/>
      <c r="B102" s="132"/>
      <c r="C102" s="133"/>
      <c r="D102" s="76"/>
      <c r="E102" s="80"/>
      <c r="F102" s="80"/>
      <c r="G102" s="80"/>
      <c r="H102" s="21"/>
      <c r="I102" s="22"/>
      <c r="J102" s="23"/>
      <c r="K102" s="23"/>
      <c r="L102" s="19"/>
      <c r="M102" s="19"/>
      <c r="N102" s="24"/>
      <c r="O102" s="19"/>
      <c r="P102" s="19"/>
      <c r="Q102" s="19"/>
      <c r="R102" s="13"/>
    </row>
    <row r="103" spans="1:18" s="4" customFormat="1">
      <c r="A103" s="110"/>
      <c r="B103" s="134"/>
      <c r="C103" s="135"/>
      <c r="D103" s="76" t="s">
        <v>10</v>
      </c>
      <c r="E103" s="80"/>
      <c r="F103" s="80"/>
      <c r="G103" s="80"/>
      <c r="H103" s="80"/>
      <c r="I103" s="81"/>
      <c r="J103" s="23"/>
      <c r="K103" s="23"/>
      <c r="L103" s="19"/>
      <c r="M103" s="19">
        <f>SUM(M98:M102)</f>
        <v>10.98</v>
      </c>
      <c r="N103" s="24">
        <f>SUM(N98:N102)</f>
        <v>18.2</v>
      </c>
      <c r="O103" s="19">
        <f>SUM(O98:O102)</f>
        <v>32.799999999999997</v>
      </c>
      <c r="P103" s="19">
        <f>SUM(P98:P102)</f>
        <v>338.91999999999996</v>
      </c>
      <c r="Q103" s="19"/>
      <c r="R103" s="14"/>
    </row>
    <row r="104" spans="1:18" ht="33.75" customHeight="1">
      <c r="A104" s="110"/>
      <c r="B104" s="130" t="s">
        <v>3</v>
      </c>
      <c r="C104" s="131"/>
      <c r="D104" s="78" t="s">
        <v>123</v>
      </c>
      <c r="E104" s="89"/>
      <c r="F104" s="89"/>
      <c r="G104" s="89"/>
      <c r="H104" s="89"/>
      <c r="I104" s="90"/>
      <c r="J104" s="23"/>
      <c r="K104" s="23"/>
      <c r="L104" s="19">
        <v>200</v>
      </c>
      <c r="M104" s="19">
        <v>7.12</v>
      </c>
      <c r="N104" s="24">
        <v>9.34</v>
      </c>
      <c r="O104" s="19">
        <v>22.55</v>
      </c>
      <c r="P104" s="19">
        <f>(M104*4)+(N104*9)+(O104*4)</f>
        <v>202.74</v>
      </c>
      <c r="Q104" s="19"/>
      <c r="R104" s="41" t="s">
        <v>88</v>
      </c>
    </row>
    <row r="105" spans="1:18" ht="24">
      <c r="A105" s="110"/>
      <c r="B105" s="132"/>
      <c r="C105" s="133"/>
      <c r="D105" s="76" t="s">
        <v>14</v>
      </c>
      <c r="E105" s="80"/>
      <c r="F105" s="80"/>
      <c r="G105" s="80"/>
      <c r="H105" s="80"/>
      <c r="I105" s="81"/>
      <c r="J105" s="23"/>
      <c r="K105" s="23"/>
      <c r="L105" s="19">
        <v>50</v>
      </c>
      <c r="M105" s="19">
        <v>7.8</v>
      </c>
      <c r="N105" s="24">
        <v>10.8</v>
      </c>
      <c r="O105" s="19">
        <v>0.1</v>
      </c>
      <c r="P105" s="19">
        <f t="shared" ref="P105:P108" si="16">(M105*4)+(N105*9)+(O105*4)</f>
        <v>128.80000000000001</v>
      </c>
      <c r="Q105" s="19"/>
      <c r="R105" s="41" t="s">
        <v>87</v>
      </c>
    </row>
    <row r="106" spans="1:18">
      <c r="A106" s="110"/>
      <c r="B106" s="132"/>
      <c r="C106" s="133"/>
      <c r="D106" s="76" t="s">
        <v>124</v>
      </c>
      <c r="E106" s="80"/>
      <c r="F106" s="80"/>
      <c r="G106" s="80"/>
      <c r="H106" s="80"/>
      <c r="I106" s="81"/>
      <c r="J106" s="23"/>
      <c r="K106" s="23"/>
      <c r="L106" s="19">
        <v>110</v>
      </c>
      <c r="M106" s="19">
        <v>3.65</v>
      </c>
      <c r="N106" s="24">
        <v>5.07</v>
      </c>
      <c r="O106" s="19">
        <v>24.41</v>
      </c>
      <c r="P106" s="19">
        <f t="shared" si="16"/>
        <v>157.87</v>
      </c>
      <c r="Q106" s="19"/>
      <c r="R106" s="13"/>
    </row>
    <row r="107" spans="1:18" ht="27.75" customHeight="1">
      <c r="A107" s="110"/>
      <c r="B107" s="132"/>
      <c r="C107" s="133"/>
      <c r="D107" s="76" t="s">
        <v>4</v>
      </c>
      <c r="E107" s="80"/>
      <c r="F107" s="80"/>
      <c r="G107" s="80"/>
      <c r="H107" s="80"/>
      <c r="I107" s="81"/>
      <c r="J107" s="23"/>
      <c r="K107" s="23"/>
      <c r="L107" s="19">
        <v>150</v>
      </c>
      <c r="M107" s="19">
        <v>0</v>
      </c>
      <c r="N107" s="24">
        <v>0</v>
      </c>
      <c r="O107" s="19">
        <v>19.7</v>
      </c>
      <c r="P107" s="19">
        <f t="shared" si="16"/>
        <v>78.8</v>
      </c>
      <c r="Q107" s="19">
        <v>3.5000000000000003E-2</v>
      </c>
      <c r="R107" s="41" t="s">
        <v>64</v>
      </c>
    </row>
    <row r="108" spans="1:18">
      <c r="A108" s="110"/>
      <c r="B108" s="132"/>
      <c r="C108" s="133"/>
      <c r="D108" s="76" t="s">
        <v>140</v>
      </c>
      <c r="E108" s="80"/>
      <c r="F108" s="80"/>
      <c r="G108" s="80"/>
      <c r="H108" s="80"/>
      <c r="I108" s="81"/>
      <c r="J108" s="23"/>
      <c r="K108" s="23"/>
      <c r="L108" s="19">
        <v>60</v>
      </c>
      <c r="M108" s="19">
        <v>4.5</v>
      </c>
      <c r="N108" s="24">
        <v>0.3</v>
      </c>
      <c r="O108" s="19">
        <v>31.3</v>
      </c>
      <c r="P108" s="19">
        <f t="shared" si="16"/>
        <v>145.9</v>
      </c>
      <c r="Q108" s="19"/>
      <c r="R108" s="13"/>
    </row>
    <row r="109" spans="1:18" s="4" customFormat="1">
      <c r="A109" s="110"/>
      <c r="B109" s="134"/>
      <c r="C109" s="135"/>
      <c r="D109" s="76" t="s">
        <v>10</v>
      </c>
      <c r="E109" s="80"/>
      <c r="F109" s="80"/>
      <c r="G109" s="80"/>
      <c r="H109" s="80"/>
      <c r="I109" s="81"/>
      <c r="J109" s="23"/>
      <c r="K109" s="23"/>
      <c r="L109" s="19"/>
      <c r="M109" s="19">
        <f>SUM(M104:M108)</f>
        <v>23.07</v>
      </c>
      <c r="N109" s="24">
        <f>SUM(N104:N108)</f>
        <v>25.51</v>
      </c>
      <c r="O109" s="19">
        <f>SUM(O104:O108)</f>
        <v>98.06</v>
      </c>
      <c r="P109" s="19">
        <f>SUM(P104:P108)</f>
        <v>714.11</v>
      </c>
      <c r="Q109" s="19">
        <v>3.5000000000000003E-2</v>
      </c>
      <c r="R109" s="14"/>
    </row>
    <row r="110" spans="1:18" ht="40.5" customHeight="1">
      <c r="A110" s="110"/>
      <c r="B110" s="130" t="s">
        <v>5</v>
      </c>
      <c r="C110" s="131"/>
      <c r="D110" s="76" t="s">
        <v>125</v>
      </c>
      <c r="E110" s="80"/>
      <c r="F110" s="80"/>
      <c r="G110" s="80"/>
      <c r="H110" s="80"/>
      <c r="I110" s="81"/>
      <c r="J110" s="23"/>
      <c r="K110" s="23"/>
      <c r="L110" s="19">
        <v>100</v>
      </c>
      <c r="M110" s="19">
        <v>20.05</v>
      </c>
      <c r="N110" s="24">
        <v>8.73</v>
      </c>
      <c r="O110" s="19">
        <v>20.309999999999999</v>
      </c>
      <c r="P110" s="19">
        <f>(M110*4)+(N110*9)+(O110*4)</f>
        <v>240.01</v>
      </c>
      <c r="Q110" s="19"/>
      <c r="R110" s="41" t="s">
        <v>89</v>
      </c>
    </row>
    <row r="111" spans="1:18" ht="38.25" customHeight="1">
      <c r="A111" s="110"/>
      <c r="B111" s="132"/>
      <c r="C111" s="133"/>
      <c r="D111" s="76" t="s">
        <v>2</v>
      </c>
      <c r="E111" s="80"/>
      <c r="F111" s="80"/>
      <c r="G111" s="80"/>
      <c r="H111" s="80"/>
      <c r="I111" s="81"/>
      <c r="J111" s="23"/>
      <c r="K111" s="23"/>
      <c r="L111" s="19">
        <v>150</v>
      </c>
      <c r="M111" s="19">
        <v>0.1</v>
      </c>
      <c r="N111" s="24">
        <v>0</v>
      </c>
      <c r="O111" s="19">
        <v>11.17</v>
      </c>
      <c r="P111" s="19">
        <f t="shared" ref="P111:P114" si="17">(M111*4)+(N111*9)+(O111*4)</f>
        <v>45.08</v>
      </c>
      <c r="Q111" s="19"/>
      <c r="R111" s="41" t="s">
        <v>90</v>
      </c>
    </row>
    <row r="112" spans="1:18" hidden="1">
      <c r="A112" s="110"/>
      <c r="B112" s="132"/>
      <c r="C112" s="133"/>
      <c r="D112" s="76"/>
      <c r="E112" s="80"/>
      <c r="F112" s="80"/>
      <c r="G112" s="80"/>
      <c r="H112" s="21"/>
      <c r="I112" s="22"/>
      <c r="J112" s="23"/>
      <c r="K112" s="23"/>
      <c r="L112" s="19"/>
      <c r="M112" s="19"/>
      <c r="N112" s="24"/>
      <c r="O112" s="19"/>
      <c r="P112" s="19">
        <f t="shared" si="17"/>
        <v>0</v>
      </c>
      <c r="Q112" s="19"/>
      <c r="R112" s="13"/>
    </row>
    <row r="113" spans="1:18">
      <c r="A113" s="110"/>
      <c r="B113" s="132"/>
      <c r="C113" s="133"/>
      <c r="D113" s="76" t="s">
        <v>140</v>
      </c>
      <c r="E113" s="80"/>
      <c r="F113" s="80"/>
      <c r="G113" s="80"/>
      <c r="H113" s="21"/>
      <c r="I113" s="22"/>
      <c r="J113" s="23"/>
      <c r="K113" s="23"/>
      <c r="L113" s="19">
        <v>20</v>
      </c>
      <c r="M113" s="19">
        <v>1.5</v>
      </c>
      <c r="N113" s="24">
        <v>0.1</v>
      </c>
      <c r="O113" s="19">
        <v>10.4</v>
      </c>
      <c r="P113" s="19">
        <f t="shared" si="17"/>
        <v>48.5</v>
      </c>
      <c r="Q113" s="19"/>
      <c r="R113" s="13"/>
    </row>
    <row r="114" spans="1:18" s="47" customFormat="1">
      <c r="A114" s="110"/>
      <c r="B114" s="132"/>
      <c r="C114" s="133"/>
      <c r="D114" s="76" t="s">
        <v>105</v>
      </c>
      <c r="E114" s="77"/>
      <c r="F114" s="77"/>
      <c r="G114" s="77"/>
      <c r="H114" s="48"/>
      <c r="I114" s="49"/>
      <c r="J114" s="23"/>
      <c r="K114" s="23"/>
      <c r="L114" s="19">
        <v>3</v>
      </c>
      <c r="M114" s="19"/>
      <c r="N114" s="24"/>
      <c r="O114" s="19"/>
      <c r="P114" s="19">
        <f t="shared" si="17"/>
        <v>0</v>
      </c>
      <c r="Q114" s="19"/>
      <c r="R114" s="13"/>
    </row>
    <row r="115" spans="1:18" s="4" customFormat="1">
      <c r="A115" s="110"/>
      <c r="B115" s="134"/>
      <c r="C115" s="135"/>
      <c r="D115" s="76" t="s">
        <v>10</v>
      </c>
      <c r="E115" s="80"/>
      <c r="F115" s="80"/>
      <c r="G115" s="80"/>
      <c r="H115" s="80"/>
      <c r="I115" s="81"/>
      <c r="J115" s="23"/>
      <c r="K115" s="23"/>
      <c r="L115" s="19"/>
      <c r="M115" s="19">
        <f>SUM(M110:M113)</f>
        <v>21.650000000000002</v>
      </c>
      <c r="N115" s="24">
        <f>SUM(N110:N113)</f>
        <v>8.83</v>
      </c>
      <c r="O115" s="19">
        <f>SUM(O110:O113)</f>
        <v>41.879999999999995</v>
      </c>
      <c r="P115" s="19">
        <f>SUM(P110:P113)</f>
        <v>333.59</v>
      </c>
      <c r="Q115" s="19"/>
      <c r="R115" s="14"/>
    </row>
    <row r="116" spans="1:18" s="5" customFormat="1">
      <c r="A116" s="111"/>
      <c r="B116" s="118" t="s">
        <v>50</v>
      </c>
      <c r="C116" s="148"/>
      <c r="D116" s="148"/>
      <c r="E116" s="148"/>
      <c r="F116" s="148"/>
      <c r="G116" s="148"/>
      <c r="H116" s="148"/>
      <c r="I116" s="149"/>
      <c r="J116" s="35"/>
      <c r="K116" s="35"/>
      <c r="L116" s="29"/>
      <c r="M116" s="29">
        <f>M103+M109+M115</f>
        <v>55.7</v>
      </c>
      <c r="N116" s="30">
        <f>N103+N109+N115</f>
        <v>52.54</v>
      </c>
      <c r="O116" s="29">
        <f>O103+O109+O115</f>
        <v>172.74</v>
      </c>
      <c r="P116" s="29">
        <f>P103+P109+P115</f>
        <v>1386.62</v>
      </c>
      <c r="Q116" s="29">
        <v>3.5000000000000003E-2</v>
      </c>
      <c r="R116" s="18"/>
    </row>
    <row r="117" spans="1:18" ht="37.5" customHeight="1">
      <c r="A117" s="109" t="s">
        <v>51</v>
      </c>
      <c r="B117" s="130" t="s">
        <v>31</v>
      </c>
      <c r="C117" s="162"/>
      <c r="D117" s="76" t="s">
        <v>127</v>
      </c>
      <c r="E117" s="80"/>
      <c r="F117" s="80"/>
      <c r="G117" s="80"/>
      <c r="H117" s="80"/>
      <c r="I117" s="81"/>
      <c r="J117" s="23"/>
      <c r="K117" s="23"/>
      <c r="L117" s="19">
        <v>150</v>
      </c>
      <c r="M117" s="19">
        <v>7.87</v>
      </c>
      <c r="N117" s="24">
        <v>8.4600000000000009</v>
      </c>
      <c r="O117" s="19">
        <v>36.5</v>
      </c>
      <c r="P117" s="19">
        <f>(M117*4)+(N117*9)+(O117*4)</f>
        <v>253.62</v>
      </c>
      <c r="Q117" s="19"/>
      <c r="R117" s="41" t="s">
        <v>93</v>
      </c>
    </row>
    <row r="118" spans="1:18" ht="48.75" customHeight="1">
      <c r="A118" s="110"/>
      <c r="B118" s="137"/>
      <c r="C118" s="138"/>
      <c r="D118" s="76" t="s">
        <v>2</v>
      </c>
      <c r="E118" s="80"/>
      <c r="F118" s="80"/>
      <c r="G118" s="80"/>
      <c r="H118" s="80"/>
      <c r="I118" s="81"/>
      <c r="J118" s="23"/>
      <c r="K118" s="23"/>
      <c r="L118" s="19">
        <v>150</v>
      </c>
      <c r="M118" s="19">
        <v>0.1</v>
      </c>
      <c r="N118" s="24">
        <v>0</v>
      </c>
      <c r="O118" s="19">
        <v>11.17</v>
      </c>
      <c r="P118" s="19">
        <f t="shared" ref="P118:P121" si="18">(M118*4)+(N118*9)+(O118*4)</f>
        <v>45.08</v>
      </c>
      <c r="Q118" s="19"/>
      <c r="R118" s="41" t="s">
        <v>90</v>
      </c>
    </row>
    <row r="119" spans="1:18" s="62" customFormat="1" ht="17.25" customHeight="1">
      <c r="A119" s="110"/>
      <c r="B119" s="137"/>
      <c r="C119" s="138"/>
      <c r="D119" s="59"/>
      <c r="E119" s="60"/>
      <c r="F119" s="60"/>
      <c r="G119" s="60"/>
      <c r="H119" s="60"/>
      <c r="I119" s="61"/>
      <c r="J119" s="23"/>
      <c r="K119" s="23"/>
      <c r="L119" s="19"/>
      <c r="M119" s="19"/>
      <c r="N119" s="24"/>
      <c r="O119" s="19"/>
      <c r="P119" s="19">
        <f t="shared" si="18"/>
        <v>0</v>
      </c>
      <c r="Q119" s="19"/>
      <c r="R119" s="41"/>
    </row>
    <row r="120" spans="1:18">
      <c r="A120" s="110"/>
      <c r="B120" s="137"/>
      <c r="C120" s="138"/>
      <c r="D120" s="76" t="s">
        <v>1</v>
      </c>
      <c r="E120" s="80"/>
      <c r="F120" s="80"/>
      <c r="G120" s="80"/>
      <c r="H120" s="21"/>
      <c r="I120" s="22"/>
      <c r="J120" s="23"/>
      <c r="K120" s="23"/>
      <c r="L120" s="19">
        <v>10</v>
      </c>
      <c r="M120" s="19">
        <v>0.08</v>
      </c>
      <c r="N120" s="24">
        <v>7.2</v>
      </c>
      <c r="O120" s="19">
        <v>0.1</v>
      </c>
      <c r="P120" s="19">
        <f t="shared" si="18"/>
        <v>65.52</v>
      </c>
      <c r="Q120" s="19"/>
      <c r="R120" s="13"/>
    </row>
    <row r="121" spans="1:18">
      <c r="A121" s="110"/>
      <c r="B121" s="137"/>
      <c r="C121" s="138"/>
      <c r="D121" s="76" t="s">
        <v>141</v>
      </c>
      <c r="E121" s="80"/>
      <c r="F121" s="80"/>
      <c r="G121" s="80"/>
      <c r="H121" s="80"/>
      <c r="I121" s="81"/>
      <c r="J121" s="23"/>
      <c r="K121" s="23"/>
      <c r="L121" s="36">
        <v>40</v>
      </c>
      <c r="M121" s="19">
        <v>2.31</v>
      </c>
      <c r="N121" s="24">
        <v>0.9</v>
      </c>
      <c r="O121" s="19">
        <v>14.9</v>
      </c>
      <c r="P121" s="19">
        <f t="shared" si="18"/>
        <v>76.94</v>
      </c>
      <c r="Q121" s="19"/>
      <c r="R121" s="13"/>
    </row>
    <row r="122" spans="1:18" s="4" customFormat="1">
      <c r="A122" s="110"/>
      <c r="B122" s="139"/>
      <c r="C122" s="140"/>
      <c r="D122" s="76" t="s">
        <v>10</v>
      </c>
      <c r="E122" s="80"/>
      <c r="F122" s="80"/>
      <c r="G122" s="80"/>
      <c r="H122" s="80"/>
      <c r="I122" s="81"/>
      <c r="J122" s="23"/>
      <c r="K122" s="23"/>
      <c r="L122" s="37"/>
      <c r="M122" s="19">
        <f>SUM(M117:M121)</f>
        <v>10.36</v>
      </c>
      <c r="N122" s="24">
        <f>SUM(N117:N121)</f>
        <v>16.559999999999999</v>
      </c>
      <c r="O122" s="19">
        <f>SUM(O117:O121)</f>
        <v>62.67</v>
      </c>
      <c r="P122" s="19">
        <f>SUM(P117:P121)</f>
        <v>441.15999999999997</v>
      </c>
      <c r="Q122" s="19"/>
      <c r="R122" s="14"/>
    </row>
    <row r="123" spans="1:18" s="4" customFormat="1" hidden="1">
      <c r="A123" s="110"/>
      <c r="B123" s="124" t="s">
        <v>3</v>
      </c>
      <c r="C123" s="125"/>
      <c r="D123" s="76"/>
      <c r="E123" s="80"/>
      <c r="F123" s="80"/>
      <c r="G123" s="80"/>
      <c r="H123" s="80"/>
      <c r="I123" s="81"/>
      <c r="J123" s="23"/>
      <c r="K123" s="23"/>
      <c r="L123" s="19"/>
      <c r="M123" s="19"/>
      <c r="N123" s="24"/>
      <c r="O123" s="19"/>
      <c r="P123" s="19"/>
      <c r="Q123" s="19"/>
      <c r="R123" s="14"/>
    </row>
    <row r="124" spans="1:18" ht="39" customHeight="1">
      <c r="A124" s="110"/>
      <c r="B124" s="137"/>
      <c r="C124" s="138"/>
      <c r="D124" s="76" t="s">
        <v>138</v>
      </c>
      <c r="E124" s="80"/>
      <c r="F124" s="80"/>
      <c r="G124" s="80"/>
      <c r="H124" s="80"/>
      <c r="I124" s="81"/>
      <c r="J124" s="23"/>
      <c r="K124" s="23"/>
      <c r="L124" s="19">
        <v>200</v>
      </c>
      <c r="M124" s="19">
        <v>9.27</v>
      </c>
      <c r="N124" s="24">
        <v>6.31</v>
      </c>
      <c r="O124" s="19">
        <v>19.86</v>
      </c>
      <c r="P124" s="19">
        <f>(M124*4)+(N124*9)+(O124*4)</f>
        <v>173.31</v>
      </c>
      <c r="Q124" s="19"/>
      <c r="R124" s="41" t="s">
        <v>139</v>
      </c>
    </row>
    <row r="125" spans="1:18" ht="53.25" customHeight="1">
      <c r="A125" s="110"/>
      <c r="B125" s="137"/>
      <c r="C125" s="138"/>
      <c r="D125" s="76" t="s">
        <v>18</v>
      </c>
      <c r="E125" s="80"/>
      <c r="F125" s="80"/>
      <c r="G125" s="80"/>
      <c r="H125" s="80"/>
      <c r="I125" s="81"/>
      <c r="J125" s="23"/>
      <c r="K125" s="23"/>
      <c r="L125" s="19">
        <v>150</v>
      </c>
      <c r="M125" s="19">
        <v>15.2</v>
      </c>
      <c r="N125" s="24">
        <v>13</v>
      </c>
      <c r="O125" s="19">
        <v>36.200000000000003</v>
      </c>
      <c r="P125" s="19">
        <f t="shared" ref="P125:P128" si="19">(M125*4)+(N125*9)+(O125*4)</f>
        <v>322.60000000000002</v>
      </c>
      <c r="Q125" s="19"/>
      <c r="R125" s="41" t="s">
        <v>92</v>
      </c>
    </row>
    <row r="126" spans="1:18">
      <c r="A126" s="110"/>
      <c r="B126" s="137"/>
      <c r="C126" s="138"/>
      <c r="D126" s="76" t="s">
        <v>19</v>
      </c>
      <c r="E126" s="80"/>
      <c r="F126" s="80"/>
      <c r="G126" s="80"/>
      <c r="H126" s="21"/>
      <c r="I126" s="22"/>
      <c r="J126" s="23"/>
      <c r="K126" s="23"/>
      <c r="L126" s="19">
        <v>30</v>
      </c>
      <c r="M126" s="19">
        <v>0</v>
      </c>
      <c r="N126" s="24">
        <v>0</v>
      </c>
      <c r="O126" s="19">
        <v>1.2</v>
      </c>
      <c r="P126" s="19">
        <f t="shared" si="19"/>
        <v>4.8</v>
      </c>
      <c r="Q126" s="19"/>
      <c r="R126" s="13"/>
    </row>
    <row r="127" spans="1:18" ht="24">
      <c r="A127" s="110"/>
      <c r="B127" s="137"/>
      <c r="C127" s="138"/>
      <c r="D127" s="76" t="s">
        <v>4</v>
      </c>
      <c r="E127" s="80"/>
      <c r="F127" s="80"/>
      <c r="G127" s="80"/>
      <c r="H127" s="80"/>
      <c r="I127" s="81"/>
      <c r="J127" s="23"/>
      <c r="K127" s="23"/>
      <c r="L127" s="19">
        <v>150</v>
      </c>
      <c r="M127" s="19">
        <v>0</v>
      </c>
      <c r="N127" s="24">
        <v>0</v>
      </c>
      <c r="O127" s="19">
        <v>19.7</v>
      </c>
      <c r="P127" s="19">
        <f t="shared" si="19"/>
        <v>78.8</v>
      </c>
      <c r="Q127" s="19">
        <v>3.5000000000000003E-2</v>
      </c>
      <c r="R127" s="41" t="s">
        <v>64</v>
      </c>
    </row>
    <row r="128" spans="1:18">
      <c r="A128" s="110"/>
      <c r="B128" s="137"/>
      <c r="C128" s="138"/>
      <c r="D128" s="76" t="s">
        <v>140</v>
      </c>
      <c r="E128" s="80"/>
      <c r="F128" s="80"/>
      <c r="G128" s="80"/>
      <c r="H128" s="80"/>
      <c r="I128" s="81"/>
      <c r="J128" s="23"/>
      <c r="K128" s="23"/>
      <c r="L128" s="19">
        <v>60</v>
      </c>
      <c r="M128" s="19">
        <v>4.5</v>
      </c>
      <c r="N128" s="24">
        <v>0.3</v>
      </c>
      <c r="O128" s="19">
        <v>31.3</v>
      </c>
      <c r="P128" s="19">
        <f t="shared" si="19"/>
        <v>145.9</v>
      </c>
      <c r="Q128" s="19"/>
      <c r="R128" s="13"/>
    </row>
    <row r="129" spans="1:18" s="4" customFormat="1">
      <c r="A129" s="110"/>
      <c r="B129" s="139"/>
      <c r="C129" s="140"/>
      <c r="D129" s="76" t="s">
        <v>10</v>
      </c>
      <c r="E129" s="80"/>
      <c r="F129" s="80"/>
      <c r="G129" s="80"/>
      <c r="H129" s="80"/>
      <c r="I129" s="81"/>
      <c r="J129" s="23"/>
      <c r="K129" s="23"/>
      <c r="L129" s="19"/>
      <c r="M129" s="19">
        <f>SUM(M124:M128)</f>
        <v>28.97</v>
      </c>
      <c r="N129" s="24">
        <f>SUM(N124:N128)</f>
        <v>19.61</v>
      </c>
      <c r="O129" s="19">
        <f>SUM(O124:O128)</f>
        <v>108.26</v>
      </c>
      <c r="P129" s="19">
        <f>SUM(P124:P128)</f>
        <v>725.41</v>
      </c>
      <c r="Q129" s="19">
        <v>3.5000000000000003E-2</v>
      </c>
      <c r="R129" s="14"/>
    </row>
    <row r="130" spans="1:18" ht="24">
      <c r="A130" s="110"/>
      <c r="B130" s="130" t="s">
        <v>5</v>
      </c>
      <c r="C130" s="162"/>
      <c r="D130" s="76" t="s">
        <v>130</v>
      </c>
      <c r="E130" s="80"/>
      <c r="F130" s="80"/>
      <c r="G130" s="80"/>
      <c r="H130" s="21"/>
      <c r="I130" s="22"/>
      <c r="J130" s="23"/>
      <c r="K130" s="23"/>
      <c r="L130" s="19">
        <v>140</v>
      </c>
      <c r="M130" s="19">
        <v>14.83</v>
      </c>
      <c r="N130" s="24">
        <v>14.81</v>
      </c>
      <c r="O130" s="19">
        <v>17.37</v>
      </c>
      <c r="P130" s="19">
        <f>(M130*4)+(N130*9)+(O130*4)</f>
        <v>262.08999999999997</v>
      </c>
      <c r="Q130" s="19"/>
      <c r="R130" s="41" t="s">
        <v>86</v>
      </c>
    </row>
    <row r="131" spans="1:18">
      <c r="A131" s="110"/>
      <c r="B131" s="137"/>
      <c r="C131" s="138"/>
      <c r="D131" s="76" t="s">
        <v>2</v>
      </c>
      <c r="E131" s="80"/>
      <c r="F131" s="80"/>
      <c r="G131" s="80"/>
      <c r="H131" s="80"/>
      <c r="I131" s="81"/>
      <c r="J131" s="23"/>
      <c r="K131" s="23"/>
      <c r="L131" s="19">
        <v>150</v>
      </c>
      <c r="M131" s="19">
        <v>0.1</v>
      </c>
      <c r="N131" s="24">
        <v>0</v>
      </c>
      <c r="O131" s="19">
        <v>11.7</v>
      </c>
      <c r="P131" s="19">
        <f t="shared" ref="P131:P133" si="20">(M131*4)+(N131*9)+(O131*4)</f>
        <v>47.199999999999996</v>
      </c>
      <c r="Q131" s="19"/>
      <c r="R131" s="13"/>
    </row>
    <row r="132" spans="1:18" hidden="1">
      <c r="A132" s="110"/>
      <c r="B132" s="137"/>
      <c r="C132" s="138"/>
      <c r="D132" s="76"/>
      <c r="E132" s="80"/>
      <c r="F132" s="80"/>
      <c r="G132" s="80"/>
      <c r="H132" s="21"/>
      <c r="I132" s="22"/>
      <c r="J132" s="23"/>
      <c r="K132" s="23"/>
      <c r="L132" s="19"/>
      <c r="M132" s="19"/>
      <c r="N132" s="24"/>
      <c r="O132" s="19"/>
      <c r="P132" s="19">
        <f t="shared" si="20"/>
        <v>0</v>
      </c>
      <c r="Q132" s="19"/>
      <c r="R132" s="13"/>
    </row>
    <row r="133" spans="1:18" s="47" customFormat="1">
      <c r="A133" s="110"/>
      <c r="B133" s="137"/>
      <c r="C133" s="138"/>
      <c r="D133" s="76" t="s">
        <v>105</v>
      </c>
      <c r="E133" s="77"/>
      <c r="F133" s="77"/>
      <c r="G133" s="77"/>
      <c r="H133" s="48"/>
      <c r="I133" s="49"/>
      <c r="J133" s="23"/>
      <c r="K133" s="23"/>
      <c r="L133" s="19">
        <v>3</v>
      </c>
      <c r="M133" s="19"/>
      <c r="N133" s="24"/>
      <c r="O133" s="19"/>
      <c r="P133" s="19">
        <f t="shared" si="20"/>
        <v>0</v>
      </c>
      <c r="Q133" s="19"/>
      <c r="R133" s="13"/>
    </row>
    <row r="134" spans="1:18" s="4" customFormat="1">
      <c r="A134" s="110"/>
      <c r="B134" s="139"/>
      <c r="C134" s="140"/>
      <c r="D134" s="76" t="s">
        <v>10</v>
      </c>
      <c r="E134" s="80"/>
      <c r="F134" s="80"/>
      <c r="G134" s="80"/>
      <c r="H134" s="80"/>
      <c r="I134" s="81"/>
      <c r="J134" s="23"/>
      <c r="K134" s="23"/>
      <c r="L134" s="19"/>
      <c r="M134" s="19">
        <f>SUM(M130:M132)</f>
        <v>14.93</v>
      </c>
      <c r="N134" s="24">
        <f>SUM(N130:N132)</f>
        <v>14.81</v>
      </c>
      <c r="O134" s="19">
        <f>SUM(O130:O132)</f>
        <v>29.07</v>
      </c>
      <c r="P134" s="19">
        <f>SUM(P130:P132)</f>
        <v>309.28999999999996</v>
      </c>
      <c r="Q134" s="19"/>
      <c r="R134" s="14"/>
    </row>
    <row r="135" spans="1:18" s="5" customFormat="1">
      <c r="A135" s="111"/>
      <c r="B135" s="118" t="s">
        <v>52</v>
      </c>
      <c r="C135" s="148"/>
      <c r="D135" s="148"/>
      <c r="E135" s="148"/>
      <c r="F135" s="148"/>
      <c r="G135" s="148"/>
      <c r="H135" s="148"/>
      <c r="I135" s="149"/>
      <c r="J135" s="35"/>
      <c r="K135" s="35"/>
      <c r="L135" s="29"/>
      <c r="M135" s="29">
        <f>M122+M123+M129+M134</f>
        <v>54.26</v>
      </c>
      <c r="N135" s="30">
        <f>N122+N123+N129+N134</f>
        <v>50.980000000000004</v>
      </c>
      <c r="O135" s="29">
        <f>O122+O123+O129+O134</f>
        <v>200</v>
      </c>
      <c r="P135" s="29">
        <f>P122+P123+P129+P134</f>
        <v>1475.86</v>
      </c>
      <c r="Q135" s="29">
        <v>3.5000000000000003E-2</v>
      </c>
      <c r="R135" s="18"/>
    </row>
    <row r="136" spans="1:18" ht="36">
      <c r="A136" s="109" t="s">
        <v>53</v>
      </c>
      <c r="B136" s="130" t="s">
        <v>31</v>
      </c>
      <c r="C136" s="131"/>
      <c r="D136" s="82" t="s">
        <v>26</v>
      </c>
      <c r="E136" s="83"/>
      <c r="F136" s="83"/>
      <c r="G136" s="83"/>
      <c r="H136" s="83"/>
      <c r="I136" s="84"/>
      <c r="J136" s="15"/>
      <c r="K136" s="15"/>
      <c r="L136" s="13">
        <v>150</v>
      </c>
      <c r="M136" s="13">
        <v>3.6</v>
      </c>
      <c r="N136" s="34">
        <v>3.8</v>
      </c>
      <c r="O136" s="13">
        <v>14.6</v>
      </c>
      <c r="P136" s="13">
        <f>(M136*4)+(N136*9)+(O136*4)</f>
        <v>107</v>
      </c>
      <c r="Q136" s="19"/>
      <c r="R136" s="41" t="s">
        <v>93</v>
      </c>
    </row>
    <row r="137" spans="1:18" ht="30" customHeight="1">
      <c r="A137" s="110"/>
      <c r="B137" s="132"/>
      <c r="C137" s="133"/>
      <c r="D137" s="76" t="s">
        <v>27</v>
      </c>
      <c r="E137" s="80"/>
      <c r="F137" s="80"/>
      <c r="G137" s="80"/>
      <c r="H137" s="80"/>
      <c r="I137" s="81"/>
      <c r="J137" s="23"/>
      <c r="K137" s="23"/>
      <c r="L137" s="19">
        <v>150</v>
      </c>
      <c r="M137" s="19">
        <v>4.3</v>
      </c>
      <c r="N137" s="24">
        <v>4.3</v>
      </c>
      <c r="O137" s="19">
        <v>19.8</v>
      </c>
      <c r="P137" s="13">
        <f t="shared" ref="P137:P139" si="21">(M137*4)+(N137*9)+(O137*4)</f>
        <v>135.1</v>
      </c>
      <c r="Q137" s="19"/>
      <c r="R137" s="41" t="s">
        <v>66</v>
      </c>
    </row>
    <row r="138" spans="1:18">
      <c r="A138" s="110"/>
      <c r="B138" s="132"/>
      <c r="C138" s="133"/>
      <c r="D138" s="82" t="s">
        <v>1</v>
      </c>
      <c r="E138" s="83"/>
      <c r="F138" s="83"/>
      <c r="G138" s="83"/>
      <c r="H138" s="83"/>
      <c r="I138" s="84"/>
      <c r="J138" s="15"/>
      <c r="K138" s="15"/>
      <c r="L138" s="13">
        <v>10</v>
      </c>
      <c r="M138" s="13">
        <v>0.08</v>
      </c>
      <c r="N138" s="34">
        <v>7.2</v>
      </c>
      <c r="O138" s="13">
        <v>0.1</v>
      </c>
      <c r="P138" s="13">
        <f t="shared" si="21"/>
        <v>65.52</v>
      </c>
      <c r="Q138" s="19"/>
      <c r="R138" s="13"/>
    </row>
    <row r="139" spans="1:18">
      <c r="A139" s="110"/>
      <c r="B139" s="132"/>
      <c r="C139" s="133"/>
      <c r="D139" s="82" t="s">
        <v>140</v>
      </c>
      <c r="E139" s="83"/>
      <c r="F139" s="83"/>
      <c r="G139" s="83"/>
      <c r="H139" s="16"/>
      <c r="I139" s="17"/>
      <c r="J139" s="15"/>
      <c r="K139" s="15"/>
      <c r="L139" s="13">
        <v>40</v>
      </c>
      <c r="M139" s="13">
        <v>2.31</v>
      </c>
      <c r="N139" s="34">
        <v>0.9</v>
      </c>
      <c r="O139" s="13">
        <v>14.94</v>
      </c>
      <c r="P139" s="13">
        <f t="shared" si="21"/>
        <v>77.099999999999994</v>
      </c>
      <c r="Q139" s="19"/>
      <c r="R139" s="13"/>
    </row>
    <row r="140" spans="1:18" s="4" customFormat="1">
      <c r="A140" s="110"/>
      <c r="B140" s="134"/>
      <c r="C140" s="135"/>
      <c r="D140" s="76" t="s">
        <v>10</v>
      </c>
      <c r="E140" s="80"/>
      <c r="F140" s="80"/>
      <c r="G140" s="80"/>
      <c r="H140" s="80"/>
      <c r="I140" s="81"/>
      <c r="J140" s="23"/>
      <c r="K140" s="23"/>
      <c r="L140" s="19"/>
      <c r="M140" s="19">
        <f>SUM(M136:M138)</f>
        <v>7.98</v>
      </c>
      <c r="N140" s="24">
        <f>SUM(N136:N138)</f>
        <v>15.3</v>
      </c>
      <c r="O140" s="19">
        <f>SUM(O136:O138)</f>
        <v>34.5</v>
      </c>
      <c r="P140" s="19">
        <f>SUM(P136:P138)</f>
        <v>307.62</v>
      </c>
      <c r="Q140" s="19"/>
      <c r="R140" s="14"/>
    </row>
    <row r="141" spans="1:18" s="4" customFormat="1" ht="39.75" hidden="1" customHeight="1">
      <c r="A141" s="110"/>
      <c r="B141" s="124" t="s">
        <v>3</v>
      </c>
      <c r="C141" s="125"/>
      <c r="D141" s="76"/>
      <c r="E141" s="80"/>
      <c r="F141" s="80"/>
      <c r="G141" s="80"/>
      <c r="H141" s="21"/>
      <c r="I141" s="22"/>
      <c r="J141" s="23"/>
      <c r="K141" s="23"/>
      <c r="L141" s="19"/>
      <c r="M141" s="19"/>
      <c r="N141" s="24"/>
      <c r="O141" s="19"/>
      <c r="P141" s="19"/>
      <c r="Q141" s="19"/>
      <c r="R141" s="43"/>
    </row>
    <row r="142" spans="1:18" ht="38.25" customHeight="1">
      <c r="A142" s="110"/>
      <c r="B142" s="126"/>
      <c r="C142" s="127"/>
      <c r="D142" s="78" t="s">
        <v>128</v>
      </c>
      <c r="E142" s="89"/>
      <c r="F142" s="89"/>
      <c r="G142" s="89"/>
      <c r="H142" s="89"/>
      <c r="I142" s="90"/>
      <c r="J142" s="23"/>
      <c r="K142" s="23"/>
      <c r="L142" s="19">
        <v>200</v>
      </c>
      <c r="M142" s="19">
        <v>7.06</v>
      </c>
      <c r="N142" s="24">
        <v>8.85</v>
      </c>
      <c r="O142" s="19">
        <v>24.07</v>
      </c>
      <c r="P142" s="19">
        <f>(M142*4)+(N142*9)+(O142*4)</f>
        <v>204.17</v>
      </c>
      <c r="Q142" s="19"/>
      <c r="R142" s="41" t="s">
        <v>94</v>
      </c>
    </row>
    <row r="143" spans="1:18" ht="32.25" customHeight="1">
      <c r="A143" s="110"/>
      <c r="B143" s="126"/>
      <c r="C143" s="127"/>
      <c r="D143" s="78" t="s">
        <v>131</v>
      </c>
      <c r="E143" s="89"/>
      <c r="F143" s="89"/>
      <c r="G143" s="89"/>
      <c r="H143" s="38"/>
      <c r="I143" s="39"/>
      <c r="J143" s="23"/>
      <c r="K143" s="23"/>
      <c r="L143" s="19">
        <v>60</v>
      </c>
      <c r="M143" s="19">
        <v>13.93</v>
      </c>
      <c r="N143" s="24">
        <v>15.25</v>
      </c>
      <c r="O143" s="19">
        <v>5.07</v>
      </c>
      <c r="P143" s="19">
        <f t="shared" ref="P143:P146" si="22">(M143*4)+(N143*9)+(O143*4)</f>
        <v>213.25</v>
      </c>
      <c r="Q143" s="19"/>
      <c r="R143" s="41" t="s">
        <v>95</v>
      </c>
    </row>
    <row r="144" spans="1:18" ht="49.5" customHeight="1">
      <c r="A144" s="110"/>
      <c r="B144" s="126"/>
      <c r="C144" s="127"/>
      <c r="D144" s="76" t="s">
        <v>17</v>
      </c>
      <c r="E144" s="80"/>
      <c r="F144" s="80"/>
      <c r="G144" s="80"/>
      <c r="H144" s="80"/>
      <c r="I144" s="81"/>
      <c r="J144" s="23"/>
      <c r="K144" s="23"/>
      <c r="L144" s="19">
        <v>100</v>
      </c>
      <c r="M144" s="19">
        <v>4.7</v>
      </c>
      <c r="N144" s="24">
        <v>4.3</v>
      </c>
      <c r="O144" s="19">
        <v>25</v>
      </c>
      <c r="P144" s="19">
        <f t="shared" si="22"/>
        <v>157.5</v>
      </c>
      <c r="Q144" s="19"/>
      <c r="R144" s="41" t="s">
        <v>96</v>
      </c>
    </row>
    <row r="145" spans="1:18" ht="39" customHeight="1">
      <c r="A145" s="110"/>
      <c r="B145" s="126"/>
      <c r="C145" s="127"/>
      <c r="D145" s="76" t="s">
        <v>8</v>
      </c>
      <c r="E145" s="80"/>
      <c r="F145" s="80"/>
      <c r="G145" s="80"/>
      <c r="H145" s="80"/>
      <c r="I145" s="81"/>
      <c r="J145" s="23"/>
      <c r="K145" s="23"/>
      <c r="L145" s="19">
        <v>150</v>
      </c>
      <c r="M145" s="19">
        <v>0</v>
      </c>
      <c r="N145" s="24">
        <v>0</v>
      </c>
      <c r="O145" s="19">
        <v>19.600000000000001</v>
      </c>
      <c r="P145" s="19">
        <f t="shared" si="22"/>
        <v>78.400000000000006</v>
      </c>
      <c r="Q145" s="19">
        <v>3.5000000000000003E-2</v>
      </c>
      <c r="R145" s="41" t="s">
        <v>80</v>
      </c>
    </row>
    <row r="146" spans="1:18">
      <c r="A146" s="110"/>
      <c r="B146" s="126"/>
      <c r="C146" s="127"/>
      <c r="D146" s="76" t="s">
        <v>140</v>
      </c>
      <c r="E146" s="80"/>
      <c r="F146" s="80"/>
      <c r="G146" s="80"/>
      <c r="H146" s="80"/>
      <c r="I146" s="81"/>
      <c r="J146" s="23"/>
      <c r="K146" s="23"/>
      <c r="L146" s="19">
        <v>60</v>
      </c>
      <c r="M146" s="19">
        <v>4.5</v>
      </c>
      <c r="N146" s="24">
        <v>0.3</v>
      </c>
      <c r="O146" s="19">
        <v>31.3</v>
      </c>
      <c r="P146" s="19">
        <f t="shared" si="22"/>
        <v>145.9</v>
      </c>
      <c r="Q146" s="19"/>
      <c r="R146" s="13"/>
    </row>
    <row r="147" spans="1:18" s="4" customFormat="1">
      <c r="A147" s="110"/>
      <c r="B147" s="128"/>
      <c r="C147" s="129"/>
      <c r="D147" s="76" t="s">
        <v>10</v>
      </c>
      <c r="E147" s="80"/>
      <c r="F147" s="80"/>
      <c r="G147" s="80"/>
      <c r="H147" s="80"/>
      <c r="I147" s="81"/>
      <c r="J147" s="23"/>
      <c r="K147" s="23"/>
      <c r="L147" s="19"/>
      <c r="M147" s="19">
        <f>SUM(M141:M146)</f>
        <v>30.189999999999998</v>
      </c>
      <c r="N147" s="24">
        <f>SUM(N141:N146)</f>
        <v>28.700000000000003</v>
      </c>
      <c r="O147" s="19">
        <f>SUM(O141:O146)</f>
        <v>105.04</v>
      </c>
      <c r="P147" s="19">
        <f>SUM(P141:P146)</f>
        <v>799.21999999999991</v>
      </c>
      <c r="Q147" s="19">
        <v>3.5000000000000003E-2</v>
      </c>
      <c r="R147" s="14"/>
    </row>
    <row r="148" spans="1:18" ht="24" customHeight="1">
      <c r="A148" s="110"/>
      <c r="B148" s="130" t="s">
        <v>5</v>
      </c>
      <c r="C148" s="131"/>
      <c r="D148" s="76" t="s">
        <v>108</v>
      </c>
      <c r="E148" s="80"/>
      <c r="F148" s="80"/>
      <c r="G148" s="80"/>
      <c r="H148" s="80"/>
      <c r="I148" s="81"/>
      <c r="J148" s="23"/>
      <c r="K148" s="23"/>
      <c r="L148" s="19">
        <v>100</v>
      </c>
      <c r="M148" s="19">
        <v>6.9</v>
      </c>
      <c r="N148" s="24">
        <v>11.86</v>
      </c>
      <c r="O148" s="19">
        <v>38.36</v>
      </c>
      <c r="P148" s="19">
        <f>(M148*4)+(N148*9)+(O148*4)</f>
        <v>287.77999999999997</v>
      </c>
      <c r="Q148" s="19"/>
      <c r="R148" s="41" t="s">
        <v>97</v>
      </c>
    </row>
    <row r="149" spans="1:18" ht="40.5" customHeight="1">
      <c r="A149" s="110"/>
      <c r="B149" s="137"/>
      <c r="C149" s="138"/>
      <c r="D149" s="76" t="s">
        <v>132</v>
      </c>
      <c r="E149" s="80"/>
      <c r="F149" s="80"/>
      <c r="G149" s="80"/>
      <c r="H149" s="80"/>
      <c r="I149" s="81"/>
      <c r="J149" s="23"/>
      <c r="K149" s="23"/>
      <c r="L149" s="19">
        <v>150</v>
      </c>
      <c r="M149" s="19">
        <v>6.2</v>
      </c>
      <c r="N149" s="24">
        <v>6.4</v>
      </c>
      <c r="O149" s="19">
        <v>22.36</v>
      </c>
      <c r="P149" s="19">
        <f t="shared" ref="P149:P150" si="23">(M149*4)+(N149*9)+(O149*4)</f>
        <v>171.84</v>
      </c>
      <c r="Q149" s="19"/>
      <c r="R149" s="41" t="s">
        <v>72</v>
      </c>
    </row>
    <row r="150" spans="1:18" s="47" customFormat="1" ht="16.5" customHeight="1">
      <c r="A150" s="110"/>
      <c r="B150" s="137"/>
      <c r="C150" s="138"/>
      <c r="D150" s="76" t="s">
        <v>105</v>
      </c>
      <c r="E150" s="77"/>
      <c r="F150" s="77"/>
      <c r="G150" s="77"/>
      <c r="H150" s="48"/>
      <c r="I150" s="49"/>
      <c r="J150" s="23"/>
      <c r="K150" s="23"/>
      <c r="L150" s="19">
        <v>3</v>
      </c>
      <c r="M150" s="19"/>
      <c r="N150" s="24"/>
      <c r="O150" s="19"/>
      <c r="P150" s="19">
        <f t="shared" si="23"/>
        <v>0</v>
      </c>
      <c r="Q150" s="19"/>
      <c r="R150" s="41"/>
    </row>
    <row r="151" spans="1:18" s="4" customFormat="1">
      <c r="A151" s="110"/>
      <c r="B151" s="139"/>
      <c r="C151" s="140"/>
      <c r="D151" s="76" t="s">
        <v>10</v>
      </c>
      <c r="E151" s="80"/>
      <c r="F151" s="80"/>
      <c r="G151" s="80"/>
      <c r="H151" s="80"/>
      <c r="I151" s="81"/>
      <c r="J151" s="23"/>
      <c r="K151" s="23"/>
      <c r="L151" s="19"/>
      <c r="M151" s="19">
        <f>SUM(M148:M149)</f>
        <v>13.100000000000001</v>
      </c>
      <c r="N151" s="24">
        <f>SUM(N148:N149)</f>
        <v>18.259999999999998</v>
      </c>
      <c r="O151" s="19">
        <f>SUM(O148:O149)</f>
        <v>60.72</v>
      </c>
      <c r="P151" s="19">
        <f>SUM(P148:P149)</f>
        <v>459.62</v>
      </c>
      <c r="Q151" s="19"/>
      <c r="R151" s="14"/>
    </row>
    <row r="152" spans="1:18" s="5" customFormat="1">
      <c r="A152" s="111"/>
      <c r="B152" s="118" t="s">
        <v>54</v>
      </c>
      <c r="C152" s="148"/>
      <c r="D152" s="148"/>
      <c r="E152" s="148"/>
      <c r="F152" s="148"/>
      <c r="G152" s="148"/>
      <c r="H152" s="148"/>
      <c r="I152" s="149"/>
      <c r="J152" s="35"/>
      <c r="K152" s="35"/>
      <c r="L152" s="29"/>
      <c r="M152" s="29">
        <f>M140+M147+M151</f>
        <v>51.27</v>
      </c>
      <c r="N152" s="30">
        <f>N140+N147+N151</f>
        <v>62.26</v>
      </c>
      <c r="O152" s="29">
        <f>O140+O147+O151</f>
        <v>200.26000000000002</v>
      </c>
      <c r="P152" s="29">
        <f>P140+P147+P151</f>
        <v>1566.46</v>
      </c>
      <c r="Q152" s="29">
        <v>3.5000000000000003E-2</v>
      </c>
      <c r="R152" s="18"/>
    </row>
    <row r="153" spans="1:18" hidden="1">
      <c r="A153" s="3"/>
      <c r="B153" s="155" t="s">
        <v>9</v>
      </c>
      <c r="C153" s="156"/>
      <c r="D153" s="82"/>
      <c r="E153" s="83"/>
      <c r="F153" s="83"/>
      <c r="G153" s="83"/>
      <c r="H153" s="83"/>
      <c r="I153" s="84"/>
      <c r="J153" s="15"/>
      <c r="K153" s="15"/>
      <c r="L153" s="13"/>
      <c r="M153" s="13"/>
      <c r="N153" s="34"/>
      <c r="O153" s="13"/>
      <c r="P153" s="13"/>
      <c r="Q153" s="19"/>
      <c r="R153" s="13"/>
    </row>
    <row r="154" spans="1:18" ht="33.75" customHeight="1">
      <c r="A154" s="109" t="s">
        <v>55</v>
      </c>
      <c r="B154" s="124" t="s">
        <v>31</v>
      </c>
      <c r="C154" s="125"/>
      <c r="D154" s="76" t="s">
        <v>25</v>
      </c>
      <c r="E154" s="80"/>
      <c r="F154" s="80"/>
      <c r="G154" s="80"/>
      <c r="H154" s="80"/>
      <c r="I154" s="81"/>
      <c r="J154" s="23"/>
      <c r="K154" s="23"/>
      <c r="L154" s="40">
        <v>150</v>
      </c>
      <c r="M154" s="19">
        <v>3.06</v>
      </c>
      <c r="N154" s="24">
        <v>6.26</v>
      </c>
      <c r="O154" s="19">
        <v>24.6</v>
      </c>
      <c r="P154" s="19">
        <f>(M154*4)+(N154*9)+(O154*4)</f>
        <v>166.98000000000002</v>
      </c>
      <c r="Q154" s="19"/>
      <c r="R154" s="42" t="s">
        <v>67</v>
      </c>
    </row>
    <row r="155" spans="1:18" s="58" customFormat="1" ht="43.5" customHeight="1">
      <c r="A155" s="122"/>
      <c r="B155" s="153"/>
      <c r="C155" s="154"/>
      <c r="D155" s="76" t="s">
        <v>142</v>
      </c>
      <c r="E155" s="80"/>
      <c r="F155" s="80"/>
      <c r="G155" s="80"/>
      <c r="H155" s="56"/>
      <c r="I155" s="57"/>
      <c r="J155" s="23"/>
      <c r="K155" s="23"/>
      <c r="L155" s="19">
        <v>10</v>
      </c>
      <c r="M155" s="19">
        <v>2.6</v>
      </c>
      <c r="N155" s="24">
        <v>2.6</v>
      </c>
      <c r="O155" s="19">
        <v>0</v>
      </c>
      <c r="P155" s="19">
        <f t="shared" ref="P155:P158" si="24">(M155*4)+(N155*9)+(O155*4)</f>
        <v>33.800000000000004</v>
      </c>
      <c r="Q155" s="19"/>
      <c r="R155" s="42"/>
    </row>
    <row r="156" spans="1:18" ht="40.5" customHeight="1">
      <c r="A156" s="110"/>
      <c r="B156" s="126"/>
      <c r="C156" s="127"/>
      <c r="D156" s="76" t="s">
        <v>2</v>
      </c>
      <c r="E156" s="80"/>
      <c r="F156" s="80"/>
      <c r="G156" s="80"/>
      <c r="H156" s="80"/>
      <c r="I156" s="81"/>
      <c r="J156" s="23"/>
      <c r="K156" s="23"/>
      <c r="L156" s="19">
        <v>150</v>
      </c>
      <c r="M156" s="19">
        <v>0.1</v>
      </c>
      <c r="N156" s="24">
        <v>0</v>
      </c>
      <c r="O156" s="19">
        <v>11.7</v>
      </c>
      <c r="P156" s="19">
        <f t="shared" si="24"/>
        <v>47.199999999999996</v>
      </c>
      <c r="Q156" s="19"/>
      <c r="R156" s="41" t="s">
        <v>90</v>
      </c>
    </row>
    <row r="157" spans="1:18">
      <c r="A157" s="110"/>
      <c r="B157" s="126"/>
      <c r="C157" s="127"/>
      <c r="D157" s="76" t="s">
        <v>140</v>
      </c>
      <c r="E157" s="80"/>
      <c r="F157" s="80"/>
      <c r="G157" s="80"/>
      <c r="H157" s="80"/>
      <c r="I157" s="81"/>
      <c r="J157" s="23"/>
      <c r="K157" s="23"/>
      <c r="L157" s="19">
        <v>40</v>
      </c>
      <c r="M157" s="19">
        <v>3</v>
      </c>
      <c r="N157" s="24">
        <v>0.2</v>
      </c>
      <c r="O157" s="19">
        <v>20.9</v>
      </c>
      <c r="P157" s="19">
        <f t="shared" si="24"/>
        <v>97.399999999999991</v>
      </c>
      <c r="Q157" s="19"/>
      <c r="R157" s="13"/>
    </row>
    <row r="158" spans="1:18">
      <c r="A158" s="110"/>
      <c r="B158" s="126"/>
      <c r="C158" s="127"/>
      <c r="D158" s="76" t="s">
        <v>1</v>
      </c>
      <c r="E158" s="80"/>
      <c r="F158" s="80"/>
      <c r="G158" s="80"/>
      <c r="H158" s="21"/>
      <c r="I158" s="22"/>
      <c r="J158" s="23"/>
      <c r="K158" s="23"/>
      <c r="L158" s="19">
        <v>10</v>
      </c>
      <c r="M158" s="19">
        <v>0.08</v>
      </c>
      <c r="N158" s="24">
        <v>7.2</v>
      </c>
      <c r="O158" s="19">
        <v>0.1</v>
      </c>
      <c r="P158" s="19">
        <f t="shared" si="24"/>
        <v>65.52</v>
      </c>
      <c r="Q158" s="19"/>
      <c r="R158" s="13"/>
    </row>
    <row r="159" spans="1:18" s="4" customFormat="1">
      <c r="A159" s="110"/>
      <c r="B159" s="128"/>
      <c r="C159" s="129"/>
      <c r="D159" s="76" t="s">
        <v>10</v>
      </c>
      <c r="E159" s="80"/>
      <c r="F159" s="80"/>
      <c r="G159" s="80"/>
      <c r="H159" s="80"/>
      <c r="I159" s="81"/>
      <c r="J159" s="23"/>
      <c r="K159" s="23"/>
      <c r="L159" s="19"/>
      <c r="M159" s="19">
        <f>SUM(M154:M158)</f>
        <v>8.84</v>
      </c>
      <c r="N159" s="24">
        <f>SUM(N154:N158)</f>
        <v>16.259999999999998</v>
      </c>
      <c r="O159" s="19">
        <f>SUM(O154:O158)</f>
        <v>57.3</v>
      </c>
      <c r="P159" s="19">
        <f>SUM(P154:P158)</f>
        <v>410.9</v>
      </c>
      <c r="Q159" s="19"/>
      <c r="R159" s="14"/>
    </row>
    <row r="160" spans="1:18" ht="38.25" customHeight="1">
      <c r="A160" s="110"/>
      <c r="B160" s="124" t="s">
        <v>3</v>
      </c>
      <c r="C160" s="125"/>
      <c r="D160" s="76" t="s">
        <v>129</v>
      </c>
      <c r="E160" s="80"/>
      <c r="F160" s="80"/>
      <c r="G160" s="80"/>
      <c r="H160" s="80"/>
      <c r="I160" s="81"/>
      <c r="J160" s="23"/>
      <c r="K160" s="23"/>
      <c r="L160" s="19">
        <v>200</v>
      </c>
      <c r="M160" s="19">
        <v>7.06</v>
      </c>
      <c r="N160" s="24">
        <v>8.85</v>
      </c>
      <c r="O160" s="19">
        <v>24.07</v>
      </c>
      <c r="P160" s="19">
        <f>(M160*4)+(N160*9)+(O160*4)</f>
        <v>204.17</v>
      </c>
      <c r="Q160" s="19"/>
      <c r="R160" s="41" t="s">
        <v>91</v>
      </c>
    </row>
    <row r="161" spans="1:18" ht="39.75" customHeight="1">
      <c r="A161" s="110"/>
      <c r="B161" s="126"/>
      <c r="C161" s="127"/>
      <c r="D161" s="78" t="s">
        <v>133</v>
      </c>
      <c r="E161" s="89"/>
      <c r="F161" s="89"/>
      <c r="G161" s="89"/>
      <c r="H161" s="89"/>
      <c r="I161" s="90"/>
      <c r="J161" s="23"/>
      <c r="K161" s="23"/>
      <c r="L161" s="19">
        <v>110</v>
      </c>
      <c r="M161" s="19">
        <v>13.41</v>
      </c>
      <c r="N161" s="24">
        <v>3.88</v>
      </c>
      <c r="O161" s="19">
        <v>4.4800000000000004</v>
      </c>
      <c r="P161" s="19">
        <f t="shared" ref="P161:P164" si="25">(M161*4)+(N161*9)+(O161*4)</f>
        <v>106.48</v>
      </c>
      <c r="Q161" s="19"/>
      <c r="R161" s="41" t="s">
        <v>98</v>
      </c>
    </row>
    <row r="162" spans="1:18" ht="27.75" customHeight="1">
      <c r="A162" s="110"/>
      <c r="B162" s="126"/>
      <c r="C162" s="127"/>
      <c r="D162" s="78" t="s">
        <v>6</v>
      </c>
      <c r="E162" s="89"/>
      <c r="F162" s="89"/>
      <c r="G162" s="89"/>
      <c r="H162" s="89"/>
      <c r="I162" s="90"/>
      <c r="J162" s="23"/>
      <c r="K162" s="23"/>
      <c r="L162" s="19">
        <v>110</v>
      </c>
      <c r="M162" s="19">
        <v>4.16</v>
      </c>
      <c r="N162" s="24">
        <v>5.9</v>
      </c>
      <c r="O162" s="19">
        <v>33.07</v>
      </c>
      <c r="P162" s="19">
        <f t="shared" si="25"/>
        <v>202.02</v>
      </c>
      <c r="Q162" s="19"/>
      <c r="R162" s="41" t="s">
        <v>63</v>
      </c>
    </row>
    <row r="163" spans="1:18" ht="26.25" customHeight="1">
      <c r="A163" s="110"/>
      <c r="B163" s="126"/>
      <c r="C163" s="127"/>
      <c r="D163" s="76" t="s">
        <v>4</v>
      </c>
      <c r="E163" s="80"/>
      <c r="F163" s="80"/>
      <c r="G163" s="80"/>
      <c r="H163" s="80"/>
      <c r="I163" s="81"/>
      <c r="J163" s="23"/>
      <c r="K163" s="23"/>
      <c r="L163" s="19">
        <v>150</v>
      </c>
      <c r="M163" s="19">
        <v>0</v>
      </c>
      <c r="N163" s="24">
        <v>0</v>
      </c>
      <c r="O163" s="19">
        <v>19.7</v>
      </c>
      <c r="P163" s="19">
        <f t="shared" si="25"/>
        <v>78.8</v>
      </c>
      <c r="Q163" s="19">
        <v>3.5000000000000003E-2</v>
      </c>
      <c r="R163" s="41" t="s">
        <v>64</v>
      </c>
    </row>
    <row r="164" spans="1:18">
      <c r="A164" s="110"/>
      <c r="B164" s="126"/>
      <c r="C164" s="127"/>
      <c r="D164" s="76" t="s">
        <v>143</v>
      </c>
      <c r="E164" s="80"/>
      <c r="F164" s="80"/>
      <c r="G164" s="80"/>
      <c r="H164" s="80"/>
      <c r="I164" s="81"/>
      <c r="J164" s="23"/>
      <c r="K164" s="23"/>
      <c r="L164" s="19">
        <v>60</v>
      </c>
      <c r="M164" s="19">
        <v>4.5</v>
      </c>
      <c r="N164" s="24">
        <v>0.3</v>
      </c>
      <c r="O164" s="19">
        <v>31.3</v>
      </c>
      <c r="P164" s="19">
        <f t="shared" si="25"/>
        <v>145.9</v>
      </c>
      <c r="Q164" s="19"/>
      <c r="R164" s="13"/>
    </row>
    <row r="165" spans="1:18" s="4" customFormat="1">
      <c r="A165" s="110"/>
      <c r="B165" s="128"/>
      <c r="C165" s="129"/>
      <c r="D165" s="76" t="s">
        <v>10</v>
      </c>
      <c r="E165" s="80"/>
      <c r="F165" s="80"/>
      <c r="G165" s="80"/>
      <c r="H165" s="80"/>
      <c r="I165" s="81"/>
      <c r="J165" s="23"/>
      <c r="K165" s="23"/>
      <c r="L165" s="19"/>
      <c r="M165" s="19">
        <f>SUM(M160:M164)</f>
        <v>29.13</v>
      </c>
      <c r="N165" s="24">
        <f>SUM(N160:N164)</f>
        <v>18.930000000000003</v>
      </c>
      <c r="O165" s="19">
        <f>SUM(O160:O164)</f>
        <v>112.62</v>
      </c>
      <c r="P165" s="19">
        <f>SUM(P160:P164)</f>
        <v>737.36999999999989</v>
      </c>
      <c r="Q165" s="19">
        <v>3.5000000000000003E-2</v>
      </c>
      <c r="R165" s="14"/>
    </row>
    <row r="166" spans="1:18" ht="24">
      <c r="A166" s="110"/>
      <c r="B166" s="124" t="s">
        <v>5</v>
      </c>
      <c r="C166" s="125"/>
      <c r="D166" s="76" t="s">
        <v>134</v>
      </c>
      <c r="E166" s="80"/>
      <c r="F166" s="80"/>
      <c r="G166" s="80"/>
      <c r="H166" s="80"/>
      <c r="I166" s="81"/>
      <c r="J166" s="23"/>
      <c r="K166" s="23"/>
      <c r="L166" s="19">
        <v>110</v>
      </c>
      <c r="M166" s="19">
        <v>4.49</v>
      </c>
      <c r="N166" s="24">
        <v>7.54</v>
      </c>
      <c r="O166" s="19">
        <v>22.79</v>
      </c>
      <c r="P166" s="19">
        <f>(M166*4)+(N166*9)+(O166*4)</f>
        <v>176.98</v>
      </c>
      <c r="Q166" s="19"/>
      <c r="R166" s="41" t="s">
        <v>70</v>
      </c>
    </row>
    <row r="167" spans="1:18">
      <c r="A167" s="110"/>
      <c r="B167" s="126"/>
      <c r="C167" s="127"/>
      <c r="D167" s="76" t="s">
        <v>140</v>
      </c>
      <c r="E167" s="80"/>
      <c r="F167" s="80"/>
      <c r="G167" s="80"/>
      <c r="H167" s="80"/>
      <c r="I167" s="81"/>
      <c r="J167" s="23"/>
      <c r="K167" s="23"/>
      <c r="L167" s="19">
        <v>30</v>
      </c>
      <c r="M167" s="19">
        <v>2.31</v>
      </c>
      <c r="N167" s="24">
        <v>0.9</v>
      </c>
      <c r="O167" s="19">
        <v>14.94</v>
      </c>
      <c r="P167" s="19">
        <f t="shared" ref="P167:P169" si="26">(M167*4)+(N167*9)+(O167*4)</f>
        <v>77.099999999999994</v>
      </c>
      <c r="Q167" s="19"/>
      <c r="R167" s="13"/>
    </row>
    <row r="168" spans="1:18" ht="41.25" customHeight="1">
      <c r="A168" s="110"/>
      <c r="B168" s="126"/>
      <c r="C168" s="127"/>
      <c r="D168" s="76" t="s">
        <v>2</v>
      </c>
      <c r="E168" s="80"/>
      <c r="F168" s="80"/>
      <c r="G168" s="80"/>
      <c r="H168" s="21"/>
      <c r="I168" s="22"/>
      <c r="J168" s="23"/>
      <c r="K168" s="23"/>
      <c r="L168" s="19">
        <v>150</v>
      </c>
      <c r="M168" s="19">
        <v>0.1</v>
      </c>
      <c r="N168" s="24">
        <v>0</v>
      </c>
      <c r="O168" s="19">
        <v>11.17</v>
      </c>
      <c r="P168" s="19">
        <f t="shared" si="26"/>
        <v>45.08</v>
      </c>
      <c r="Q168" s="19"/>
      <c r="R168" s="41" t="s">
        <v>90</v>
      </c>
    </row>
    <row r="169" spans="1:18" s="47" customFormat="1">
      <c r="A169" s="110"/>
      <c r="B169" s="126"/>
      <c r="C169" s="127"/>
      <c r="D169" s="76" t="s">
        <v>105</v>
      </c>
      <c r="E169" s="77"/>
      <c r="F169" s="77"/>
      <c r="G169" s="77"/>
      <c r="H169" s="48"/>
      <c r="I169" s="49"/>
      <c r="J169" s="23"/>
      <c r="K169" s="23"/>
      <c r="L169" s="19">
        <v>3</v>
      </c>
      <c r="M169" s="19"/>
      <c r="N169" s="24"/>
      <c r="O169" s="19"/>
      <c r="P169" s="19">
        <f t="shared" si="26"/>
        <v>0</v>
      </c>
      <c r="Q169" s="19"/>
      <c r="R169" s="13"/>
    </row>
    <row r="170" spans="1:18" s="4" customFormat="1">
      <c r="A170" s="110"/>
      <c r="B170" s="128"/>
      <c r="C170" s="129"/>
      <c r="D170" s="76" t="s">
        <v>10</v>
      </c>
      <c r="E170" s="80"/>
      <c r="F170" s="80"/>
      <c r="G170" s="80"/>
      <c r="H170" s="80"/>
      <c r="I170" s="81"/>
      <c r="J170" s="23"/>
      <c r="K170" s="23"/>
      <c r="L170" s="19"/>
      <c r="M170" s="19">
        <f>SUM(M166:M168)</f>
        <v>6.9</v>
      </c>
      <c r="N170" s="24">
        <f>SUM(N166:N168)</f>
        <v>8.44</v>
      </c>
      <c r="O170" s="19">
        <f>SUM(O166:O168)</f>
        <v>48.9</v>
      </c>
      <c r="P170" s="19">
        <f>SUM(P166:P168)</f>
        <v>299.15999999999997</v>
      </c>
      <c r="Q170" s="19"/>
      <c r="R170" s="14"/>
    </row>
    <row r="171" spans="1:18" s="5" customFormat="1">
      <c r="A171" s="111"/>
      <c r="B171" s="118" t="s">
        <v>56</v>
      </c>
      <c r="C171" s="119"/>
      <c r="D171" s="119"/>
      <c r="E171" s="119"/>
      <c r="F171" s="119"/>
      <c r="G171" s="119"/>
      <c r="H171" s="119"/>
      <c r="I171" s="120"/>
      <c r="J171" s="35"/>
      <c r="K171" s="35"/>
      <c r="L171" s="29"/>
      <c r="M171" s="29">
        <f>M159+M165+M170</f>
        <v>44.87</v>
      </c>
      <c r="N171" s="30">
        <f>N159+N165+N170</f>
        <v>43.629999999999995</v>
      </c>
      <c r="O171" s="29">
        <f>O159+O165+O170</f>
        <v>218.82000000000002</v>
      </c>
      <c r="P171" s="29">
        <f>P159+P165+P170</f>
        <v>1447.4299999999998</v>
      </c>
      <c r="Q171" s="29">
        <v>3.5000000000000003E-2</v>
      </c>
      <c r="R171" s="18"/>
    </row>
    <row r="172" spans="1:18" ht="35.25" customHeight="1">
      <c r="A172" s="109" t="s">
        <v>57</v>
      </c>
      <c r="B172" s="124" t="s">
        <v>31</v>
      </c>
      <c r="C172" s="125"/>
      <c r="D172" s="78" t="s">
        <v>16</v>
      </c>
      <c r="E172" s="89"/>
      <c r="F172" s="89"/>
      <c r="G172" s="89"/>
      <c r="H172" s="89"/>
      <c r="I172" s="90"/>
      <c r="J172" s="23"/>
      <c r="K172" s="23"/>
      <c r="L172" s="19">
        <v>150</v>
      </c>
      <c r="M172" s="19">
        <v>6.7</v>
      </c>
      <c r="N172" s="24">
        <v>11</v>
      </c>
      <c r="O172" s="19">
        <v>22.6</v>
      </c>
      <c r="P172" s="19">
        <f>(M172*4)+(N172*9)+(O172*4)</f>
        <v>216.2</v>
      </c>
      <c r="Q172" s="19"/>
      <c r="R172" s="41" t="s">
        <v>99</v>
      </c>
    </row>
    <row r="173" spans="1:18" ht="39.75" customHeight="1">
      <c r="A173" s="110"/>
      <c r="B173" s="126"/>
      <c r="C173" s="127"/>
      <c r="D173" s="76" t="s">
        <v>2</v>
      </c>
      <c r="E173" s="80"/>
      <c r="F173" s="80"/>
      <c r="G173" s="80"/>
      <c r="H173" s="80"/>
      <c r="I173" s="81"/>
      <c r="J173" s="23"/>
      <c r="K173" s="23"/>
      <c r="L173" s="19">
        <v>150</v>
      </c>
      <c r="M173" s="19">
        <v>0.1</v>
      </c>
      <c r="N173" s="24">
        <v>0</v>
      </c>
      <c r="O173" s="19">
        <v>11.17</v>
      </c>
      <c r="P173" s="19">
        <f t="shared" ref="P173:P174" si="27">(M173*4)+(N173*9)+(O173*4)</f>
        <v>45.08</v>
      </c>
      <c r="Q173" s="19"/>
      <c r="R173" s="41" t="s">
        <v>90</v>
      </c>
    </row>
    <row r="174" spans="1:18">
      <c r="A174" s="110"/>
      <c r="B174" s="126"/>
      <c r="C174" s="127"/>
      <c r="D174" s="76" t="s">
        <v>144</v>
      </c>
      <c r="E174" s="80"/>
      <c r="F174" s="80"/>
      <c r="G174" s="80"/>
      <c r="H174" s="80"/>
      <c r="I174" s="81"/>
      <c r="J174" s="23"/>
      <c r="K174" s="23"/>
      <c r="L174" s="37" t="s">
        <v>137</v>
      </c>
      <c r="M174" s="19">
        <v>2.4</v>
      </c>
      <c r="N174" s="24">
        <v>16.399999999999999</v>
      </c>
      <c r="O174" s="19">
        <v>15.05</v>
      </c>
      <c r="P174" s="19">
        <f t="shared" si="27"/>
        <v>217.39999999999998</v>
      </c>
      <c r="Q174" s="19"/>
      <c r="R174" s="13"/>
    </row>
    <row r="175" spans="1:18" s="4" customFormat="1">
      <c r="A175" s="110"/>
      <c r="B175" s="128"/>
      <c r="C175" s="129"/>
      <c r="D175" s="76" t="s">
        <v>10</v>
      </c>
      <c r="E175" s="80"/>
      <c r="F175" s="80"/>
      <c r="G175" s="80"/>
      <c r="H175" s="80"/>
      <c r="I175" s="81"/>
      <c r="J175" s="23"/>
      <c r="K175" s="23"/>
      <c r="L175" s="37"/>
      <c r="M175" s="19">
        <f>SUM(M172:M174)</f>
        <v>9.1999999999999993</v>
      </c>
      <c r="N175" s="24">
        <f>SUM(N172:N174)</f>
        <v>27.4</v>
      </c>
      <c r="O175" s="19">
        <f>SUM(O172:O174)</f>
        <v>48.820000000000007</v>
      </c>
      <c r="P175" s="19">
        <f>SUM(P172:P174)</f>
        <v>478.67999999999995</v>
      </c>
      <c r="Q175" s="19"/>
      <c r="R175" s="14"/>
    </row>
    <row r="176" spans="1:18" ht="144" customHeight="1">
      <c r="A176" s="110"/>
      <c r="B176" s="124" t="s">
        <v>3</v>
      </c>
      <c r="C176" s="125"/>
      <c r="D176" s="88" t="s">
        <v>11</v>
      </c>
      <c r="E176" s="88"/>
      <c r="F176" s="88"/>
      <c r="G176" s="88"/>
      <c r="H176" s="88"/>
      <c r="I176" s="88"/>
      <c r="J176" s="23"/>
      <c r="K176" s="23"/>
      <c r="L176" s="19">
        <v>200</v>
      </c>
      <c r="M176" s="19">
        <v>3.5</v>
      </c>
      <c r="N176" s="24">
        <v>0.5</v>
      </c>
      <c r="O176" s="19">
        <v>14.5</v>
      </c>
      <c r="P176" s="19">
        <f>(M176*4)+(N176*9)+(O176*4)</f>
        <v>76.5</v>
      </c>
      <c r="Q176" s="19"/>
      <c r="R176" s="41" t="s">
        <v>100</v>
      </c>
    </row>
    <row r="177" spans="1:18" ht="33" customHeight="1">
      <c r="A177" s="110"/>
      <c r="B177" s="126"/>
      <c r="C177" s="127"/>
      <c r="D177" s="78" t="s">
        <v>131</v>
      </c>
      <c r="E177" s="89"/>
      <c r="F177" s="89"/>
      <c r="G177" s="89"/>
      <c r="H177" s="89"/>
      <c r="I177" s="90"/>
      <c r="J177" s="23"/>
      <c r="K177" s="23"/>
      <c r="L177" s="19">
        <v>60</v>
      </c>
      <c r="M177" s="19">
        <v>13.93</v>
      </c>
      <c r="N177" s="24">
        <v>15.25</v>
      </c>
      <c r="O177" s="19">
        <v>5.07</v>
      </c>
      <c r="P177" s="19">
        <f t="shared" ref="P177:P181" si="28">(M177*4)+(N177*9)+(O177*4)</f>
        <v>213.25</v>
      </c>
      <c r="Q177" s="19"/>
      <c r="R177" s="41" t="s">
        <v>101</v>
      </c>
    </row>
    <row r="178" spans="1:18" ht="51.75" customHeight="1">
      <c r="A178" s="110"/>
      <c r="B178" s="126"/>
      <c r="C178" s="127"/>
      <c r="D178" s="76" t="s">
        <v>7</v>
      </c>
      <c r="E178" s="80"/>
      <c r="F178" s="80"/>
      <c r="G178" s="80"/>
      <c r="H178" s="80"/>
      <c r="I178" s="81"/>
      <c r="J178" s="23"/>
      <c r="K178" s="23"/>
      <c r="L178" s="19">
        <v>130</v>
      </c>
      <c r="M178" s="19">
        <v>2.9</v>
      </c>
      <c r="N178" s="24">
        <v>4.7</v>
      </c>
      <c r="O178" s="19">
        <v>22.6</v>
      </c>
      <c r="P178" s="19">
        <f t="shared" si="28"/>
        <v>144.30000000000001</v>
      </c>
      <c r="Q178" s="19"/>
      <c r="R178" s="41" t="s">
        <v>102</v>
      </c>
    </row>
    <row r="179" spans="1:18">
      <c r="A179" s="110"/>
      <c r="B179" s="126"/>
      <c r="C179" s="127"/>
      <c r="D179" s="76" t="s">
        <v>19</v>
      </c>
      <c r="E179" s="80"/>
      <c r="F179" s="80"/>
      <c r="G179" s="80"/>
      <c r="H179" s="80"/>
      <c r="I179" s="81"/>
      <c r="J179" s="23"/>
      <c r="K179" s="23"/>
      <c r="L179" s="19">
        <v>30</v>
      </c>
      <c r="M179" s="19">
        <v>0</v>
      </c>
      <c r="N179" s="24">
        <v>0</v>
      </c>
      <c r="O179" s="19">
        <v>1.2</v>
      </c>
      <c r="P179" s="19">
        <f t="shared" si="28"/>
        <v>4.8</v>
      </c>
      <c r="Q179" s="19"/>
      <c r="R179" s="13"/>
    </row>
    <row r="180" spans="1:18" ht="24">
      <c r="A180" s="110"/>
      <c r="B180" s="126"/>
      <c r="C180" s="127"/>
      <c r="D180" s="76" t="s">
        <v>4</v>
      </c>
      <c r="E180" s="80"/>
      <c r="F180" s="80"/>
      <c r="G180" s="80"/>
      <c r="H180" s="80"/>
      <c r="I180" s="81"/>
      <c r="J180" s="23"/>
      <c r="K180" s="23"/>
      <c r="L180" s="19">
        <v>150</v>
      </c>
      <c r="M180" s="19">
        <v>0</v>
      </c>
      <c r="N180" s="24">
        <v>0</v>
      </c>
      <c r="O180" s="54">
        <v>19.7</v>
      </c>
      <c r="P180" s="19">
        <f t="shared" si="28"/>
        <v>78.8</v>
      </c>
      <c r="Q180" s="19">
        <v>3.5000000000000003E-2</v>
      </c>
      <c r="R180" s="41" t="s">
        <v>64</v>
      </c>
    </row>
    <row r="181" spans="1:18">
      <c r="A181" s="110"/>
      <c r="B181" s="126"/>
      <c r="C181" s="127"/>
      <c r="D181" s="76" t="s">
        <v>140</v>
      </c>
      <c r="E181" s="80"/>
      <c r="F181" s="80"/>
      <c r="G181" s="80"/>
      <c r="H181" s="80"/>
      <c r="I181" s="81"/>
      <c r="J181" s="23"/>
      <c r="K181" s="23"/>
      <c r="L181" s="19">
        <v>60</v>
      </c>
      <c r="M181" s="19">
        <v>4.5</v>
      </c>
      <c r="N181" s="24">
        <v>0.3</v>
      </c>
      <c r="O181" s="19">
        <v>31.3</v>
      </c>
      <c r="P181" s="19">
        <f t="shared" si="28"/>
        <v>145.9</v>
      </c>
      <c r="Q181" s="19"/>
      <c r="R181" s="13"/>
    </row>
    <row r="182" spans="1:18" s="4" customFormat="1">
      <c r="A182" s="110"/>
      <c r="B182" s="128"/>
      <c r="C182" s="129"/>
      <c r="D182" s="76" t="s">
        <v>10</v>
      </c>
      <c r="E182" s="80"/>
      <c r="F182" s="80"/>
      <c r="G182" s="80"/>
      <c r="H182" s="80"/>
      <c r="I182" s="81"/>
      <c r="J182" s="23"/>
      <c r="K182" s="23"/>
      <c r="L182" s="19"/>
      <c r="M182" s="19">
        <f>SUM(M176:M181)</f>
        <v>24.83</v>
      </c>
      <c r="N182" s="24">
        <f>SUM(N176:N181)</f>
        <v>20.75</v>
      </c>
      <c r="O182" s="19">
        <f>SUM(O176:O181)</f>
        <v>94.37</v>
      </c>
      <c r="P182" s="19">
        <f>SUM(P176:P181)</f>
        <v>663.55</v>
      </c>
      <c r="Q182" s="19">
        <v>3.5000000000000003E-2</v>
      </c>
      <c r="R182" s="14"/>
    </row>
    <row r="183" spans="1:18" ht="27.75" customHeight="1">
      <c r="A183" s="110"/>
      <c r="B183" s="124" t="s">
        <v>5</v>
      </c>
      <c r="C183" s="125"/>
      <c r="D183" s="76" t="s">
        <v>15</v>
      </c>
      <c r="E183" s="80"/>
      <c r="F183" s="80"/>
      <c r="G183" s="80"/>
      <c r="H183" s="21"/>
      <c r="I183" s="22"/>
      <c r="J183" s="23"/>
      <c r="K183" s="23"/>
      <c r="L183" s="19">
        <v>40</v>
      </c>
      <c r="M183" s="19">
        <v>5.0999999999999996</v>
      </c>
      <c r="N183" s="24">
        <v>4.5999999999999996</v>
      </c>
      <c r="O183" s="19">
        <v>0.3</v>
      </c>
      <c r="P183" s="19">
        <f>(M183*4)+(N183*9)+(O183*4)</f>
        <v>63</v>
      </c>
      <c r="Q183" s="19"/>
      <c r="R183" s="41" t="s">
        <v>103</v>
      </c>
    </row>
    <row r="184" spans="1:18">
      <c r="A184" s="110"/>
      <c r="B184" s="126"/>
      <c r="C184" s="127"/>
      <c r="D184" s="76" t="s">
        <v>21</v>
      </c>
      <c r="E184" s="80"/>
      <c r="F184" s="80"/>
      <c r="G184" s="80"/>
      <c r="H184" s="21"/>
      <c r="I184" s="22"/>
      <c r="J184" s="23"/>
      <c r="K184" s="23"/>
      <c r="L184" s="19">
        <v>120</v>
      </c>
      <c r="M184" s="19">
        <v>0.84</v>
      </c>
      <c r="N184" s="24">
        <v>2.88</v>
      </c>
      <c r="O184" s="19">
        <v>5.16</v>
      </c>
      <c r="P184" s="19">
        <f t="shared" ref="P184:P187" si="29">(M184*4)+(N184*9)+(O184*4)</f>
        <v>49.92</v>
      </c>
      <c r="Q184" s="19"/>
      <c r="R184" s="13"/>
    </row>
    <row r="185" spans="1:18">
      <c r="A185" s="110"/>
      <c r="B185" s="126"/>
      <c r="C185" s="127"/>
      <c r="D185" s="76" t="s">
        <v>140</v>
      </c>
      <c r="E185" s="80"/>
      <c r="F185" s="80"/>
      <c r="G185" s="80"/>
      <c r="H185" s="21"/>
      <c r="I185" s="22"/>
      <c r="J185" s="23"/>
      <c r="K185" s="23"/>
      <c r="L185" s="19">
        <v>30</v>
      </c>
      <c r="M185" s="19">
        <v>2.31</v>
      </c>
      <c r="N185" s="24">
        <v>0.9</v>
      </c>
      <c r="O185" s="19">
        <v>14.94</v>
      </c>
      <c r="P185" s="19">
        <f t="shared" si="29"/>
        <v>77.099999999999994</v>
      </c>
      <c r="Q185" s="19"/>
      <c r="R185" s="13"/>
    </row>
    <row r="186" spans="1:18" ht="42" customHeight="1">
      <c r="A186" s="110"/>
      <c r="B186" s="126"/>
      <c r="C186" s="127"/>
      <c r="D186" s="76" t="s">
        <v>2</v>
      </c>
      <c r="E186" s="80"/>
      <c r="F186" s="80"/>
      <c r="G186" s="80"/>
      <c r="H186" s="80"/>
      <c r="I186" s="81"/>
      <c r="J186" s="23"/>
      <c r="K186" s="23"/>
      <c r="L186" s="19">
        <v>150</v>
      </c>
      <c r="M186" s="19">
        <v>0.1</v>
      </c>
      <c r="N186" s="24">
        <v>0</v>
      </c>
      <c r="O186" s="19">
        <v>11.7</v>
      </c>
      <c r="P186" s="19">
        <f t="shared" si="29"/>
        <v>47.199999999999996</v>
      </c>
      <c r="Q186" s="19"/>
      <c r="R186" s="41" t="s">
        <v>66</v>
      </c>
    </row>
    <row r="187" spans="1:18" s="47" customFormat="1" ht="15.75" customHeight="1">
      <c r="A187" s="110"/>
      <c r="B187" s="126"/>
      <c r="C187" s="127"/>
      <c r="D187" s="76" t="s">
        <v>105</v>
      </c>
      <c r="E187" s="77"/>
      <c r="F187" s="77"/>
      <c r="G187" s="77"/>
      <c r="H187" s="48"/>
      <c r="I187" s="49"/>
      <c r="J187" s="23"/>
      <c r="K187" s="23"/>
      <c r="L187" s="19">
        <v>3</v>
      </c>
      <c r="M187" s="19"/>
      <c r="N187" s="24"/>
      <c r="O187" s="19"/>
      <c r="P187" s="19">
        <f t="shared" si="29"/>
        <v>0</v>
      </c>
      <c r="Q187" s="19"/>
      <c r="R187" s="41"/>
    </row>
    <row r="188" spans="1:18" s="4" customFormat="1">
      <c r="A188" s="110"/>
      <c r="B188" s="128"/>
      <c r="C188" s="129"/>
      <c r="D188" s="76" t="s">
        <v>10</v>
      </c>
      <c r="E188" s="80"/>
      <c r="F188" s="80"/>
      <c r="G188" s="80"/>
      <c r="H188" s="80"/>
      <c r="I188" s="81"/>
      <c r="J188" s="23"/>
      <c r="K188" s="23"/>
      <c r="L188" s="19"/>
      <c r="M188" s="19">
        <f>SUM(M183:M186)</f>
        <v>8.35</v>
      </c>
      <c r="N188" s="24">
        <f>N183+N184+N185+N186</f>
        <v>8.379999999999999</v>
      </c>
      <c r="O188" s="19">
        <f>O183+O184+O185+O186</f>
        <v>32.099999999999994</v>
      </c>
      <c r="P188" s="19">
        <f>P183+P184+P185+P186</f>
        <v>237.21999999999997</v>
      </c>
      <c r="Q188" s="19"/>
      <c r="R188" s="14"/>
    </row>
    <row r="189" spans="1:18" s="5" customFormat="1">
      <c r="A189" s="111"/>
      <c r="B189" s="159" t="s">
        <v>58</v>
      </c>
      <c r="C189" s="160"/>
      <c r="D189" s="160"/>
      <c r="E189" s="160"/>
      <c r="F189" s="160"/>
      <c r="G189" s="160"/>
      <c r="H189" s="160"/>
      <c r="I189" s="161"/>
      <c r="J189" s="31"/>
      <c r="K189" s="31"/>
      <c r="L189" s="25"/>
      <c r="M189" s="32">
        <f>M175+M182+M188</f>
        <v>42.38</v>
      </c>
      <c r="N189" s="33">
        <f>N175+N182+N188</f>
        <v>56.53</v>
      </c>
      <c r="O189" s="32">
        <f>O175+O182+O188</f>
        <v>175.29</v>
      </c>
      <c r="P189" s="32">
        <f>P175+P182+P188</f>
        <v>1379.45</v>
      </c>
      <c r="Q189" s="32">
        <v>3.5000000000000003E-2</v>
      </c>
      <c r="R189" s="18"/>
    </row>
    <row r="190" spans="1:18" s="4" customFormat="1" ht="15.75" customHeight="1">
      <c r="A190" s="150" t="s">
        <v>12</v>
      </c>
      <c r="B190" s="151"/>
      <c r="C190" s="151"/>
      <c r="D190" s="151"/>
      <c r="E190" s="151"/>
      <c r="F190" s="151"/>
      <c r="G190" s="151"/>
      <c r="H190" s="151"/>
      <c r="I190" s="152"/>
      <c r="J190" s="31"/>
      <c r="K190" s="31"/>
      <c r="L190" s="9"/>
      <c r="M190" s="32">
        <f>M30+M47+M62+M79+M97+M116+M135+M152+M171+M189</f>
        <v>492.21999999999997</v>
      </c>
      <c r="N190" s="33">
        <f>N30+N47+N62+N79+N97+N116+N135+N152+N171+N189</f>
        <v>531.12</v>
      </c>
      <c r="O190" s="32">
        <f>O30+O47+O62+O79+O97+O116+O135+O152+O171+O189</f>
        <v>1988.6</v>
      </c>
      <c r="P190" s="32">
        <f>P30+P47+P62+P79+P97+P116+P135+P152+P171+P189</f>
        <v>15074.870000000003</v>
      </c>
      <c r="Q190" s="32">
        <f>Q189+Q171+Q152+Q135+Q116+Q97+Q79+Q62+Q47+Q30</f>
        <v>0.35000000000000009</v>
      </c>
      <c r="R190" s="14"/>
    </row>
    <row r="191" spans="1:18" s="4" customFormat="1" ht="15.75" customHeight="1">
      <c r="A191" s="150" t="s">
        <v>13</v>
      </c>
      <c r="B191" s="151"/>
      <c r="C191" s="151"/>
      <c r="D191" s="151"/>
      <c r="E191" s="151"/>
      <c r="F191" s="151"/>
      <c r="G191" s="151"/>
      <c r="H191" s="151"/>
      <c r="I191" s="152"/>
      <c r="J191" s="31"/>
      <c r="K191" s="31"/>
      <c r="L191" s="9"/>
      <c r="M191" s="32">
        <v>43.6</v>
      </c>
      <c r="N191" s="33">
        <v>43.2</v>
      </c>
      <c r="O191" s="32">
        <v>182.4</v>
      </c>
      <c r="P191" s="72">
        <f>P190/10</f>
        <v>1507.4870000000003</v>
      </c>
      <c r="Q191" s="32">
        <v>3.5000000000000003E-2</v>
      </c>
      <c r="R191" s="14"/>
    </row>
    <row r="192" spans="1:18">
      <c r="B192" s="2"/>
      <c r="C192" s="2"/>
      <c r="D192" s="2"/>
      <c r="E192" s="6"/>
      <c r="F192" s="2"/>
      <c r="G192" s="2"/>
      <c r="H192" s="2"/>
      <c r="I192" s="2"/>
      <c r="J192" s="2"/>
      <c r="K192" s="2"/>
      <c r="L192" s="7"/>
      <c r="M192" s="2"/>
      <c r="N192" s="2"/>
      <c r="O192" s="2"/>
      <c r="P192" s="2"/>
    </row>
    <row r="193" spans="2:16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7"/>
      <c r="M193" s="2"/>
      <c r="N193" s="2"/>
      <c r="O193" s="2"/>
      <c r="P193" s="2"/>
    </row>
    <row r="194" spans="2:16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7"/>
      <c r="M194" s="2"/>
      <c r="N194" s="2"/>
      <c r="O194" s="2"/>
      <c r="P194" s="2"/>
    </row>
  </sheetData>
  <mergeCells count="234">
    <mergeCell ref="A12:R12"/>
    <mergeCell ref="A172:A189"/>
    <mergeCell ref="B172:C175"/>
    <mergeCell ref="B176:C182"/>
    <mergeCell ref="B183:C188"/>
    <mergeCell ref="B189:I189"/>
    <mergeCell ref="A98:A116"/>
    <mergeCell ref="B98:C103"/>
    <mergeCell ref="B104:C109"/>
    <mergeCell ref="B110:C115"/>
    <mergeCell ref="B116:I116"/>
    <mergeCell ref="A117:A135"/>
    <mergeCell ref="B117:C122"/>
    <mergeCell ref="D123:I123"/>
    <mergeCell ref="B123:C129"/>
    <mergeCell ref="B130:C134"/>
    <mergeCell ref="B135:I135"/>
    <mergeCell ref="D103:I103"/>
    <mergeCell ref="D121:I121"/>
    <mergeCell ref="A63:A79"/>
    <mergeCell ref="B63:C67"/>
    <mergeCell ref="B68:C73"/>
    <mergeCell ref="B74:C78"/>
    <mergeCell ref="B79:I79"/>
    <mergeCell ref="A190:I190"/>
    <mergeCell ref="A191:I191"/>
    <mergeCell ref="A136:A152"/>
    <mergeCell ref="B136:C140"/>
    <mergeCell ref="B141:C147"/>
    <mergeCell ref="B148:C151"/>
    <mergeCell ref="B152:I152"/>
    <mergeCell ref="A154:A171"/>
    <mergeCell ref="B154:C159"/>
    <mergeCell ref="B160:C165"/>
    <mergeCell ref="B166:C170"/>
    <mergeCell ref="B171:I171"/>
    <mergeCell ref="D143:G143"/>
    <mergeCell ref="D144:I144"/>
    <mergeCell ref="D145:I145"/>
    <mergeCell ref="D141:G141"/>
    <mergeCell ref="D142:I142"/>
    <mergeCell ref="D149:I149"/>
    <mergeCell ref="D151:I151"/>
    <mergeCell ref="B153:C153"/>
    <mergeCell ref="D153:I153"/>
    <mergeCell ref="D154:I154"/>
    <mergeCell ref="D156:I156"/>
    <mergeCell ref="D165:I165"/>
    <mergeCell ref="A80:A97"/>
    <mergeCell ref="B80:C84"/>
    <mergeCell ref="B92:C96"/>
    <mergeCell ref="B85:C91"/>
    <mergeCell ref="B97:I97"/>
    <mergeCell ref="D65:I65"/>
    <mergeCell ref="D66:I66"/>
    <mergeCell ref="D70:I70"/>
    <mergeCell ref="D71:I71"/>
    <mergeCell ref="D67:I67"/>
    <mergeCell ref="D68:I68"/>
    <mergeCell ref="D69:I69"/>
    <mergeCell ref="D75:I75"/>
    <mergeCell ref="D76:G76"/>
    <mergeCell ref="D72:I72"/>
    <mergeCell ref="D73:I73"/>
    <mergeCell ref="D80:I80"/>
    <mergeCell ref="D81:I81"/>
    <mergeCell ref="D83:G83"/>
    <mergeCell ref="A31:A47"/>
    <mergeCell ref="B31:C35"/>
    <mergeCell ref="B36:C42"/>
    <mergeCell ref="B43:C46"/>
    <mergeCell ref="B47:I47"/>
    <mergeCell ref="A48:A62"/>
    <mergeCell ref="B48:C52"/>
    <mergeCell ref="B53:C57"/>
    <mergeCell ref="B58:C61"/>
    <mergeCell ref="B62:I62"/>
    <mergeCell ref="D44:I44"/>
    <mergeCell ref="D46:I46"/>
    <mergeCell ref="D41:I41"/>
    <mergeCell ref="D42:I42"/>
    <mergeCell ref="D43:I43"/>
    <mergeCell ref="D49:I49"/>
    <mergeCell ref="D50:I50"/>
    <mergeCell ref="D51:I51"/>
    <mergeCell ref="D48:I48"/>
    <mergeCell ref="D54:I54"/>
    <mergeCell ref="D55:I55"/>
    <mergeCell ref="D52:I52"/>
    <mergeCell ref="D32:K32"/>
    <mergeCell ref="D33:K33"/>
    <mergeCell ref="D15:K15"/>
    <mergeCell ref="D16:G16"/>
    <mergeCell ref="D13:K13"/>
    <mergeCell ref="D14:K14"/>
    <mergeCell ref="A13:C13"/>
    <mergeCell ref="A14:A30"/>
    <mergeCell ref="B14:C18"/>
    <mergeCell ref="B19:C25"/>
    <mergeCell ref="B26:C29"/>
    <mergeCell ref="B30:I30"/>
    <mergeCell ref="D20:K20"/>
    <mergeCell ref="D21:K21"/>
    <mergeCell ref="D22:G22"/>
    <mergeCell ref="D17:K17"/>
    <mergeCell ref="D18:I18"/>
    <mergeCell ref="D19:K19"/>
    <mergeCell ref="D26:K26"/>
    <mergeCell ref="D27:K27"/>
    <mergeCell ref="D29:I29"/>
    <mergeCell ref="D23:K23"/>
    <mergeCell ref="D24:K24"/>
    <mergeCell ref="D25:I25"/>
    <mergeCell ref="D34:K34"/>
    <mergeCell ref="D31:K31"/>
    <mergeCell ref="D38:K38"/>
    <mergeCell ref="D39:K39"/>
    <mergeCell ref="D40:K40"/>
    <mergeCell ref="D35:I35"/>
    <mergeCell ref="D36:K36"/>
    <mergeCell ref="D37:K37"/>
    <mergeCell ref="D101:I101"/>
    <mergeCell ref="D102:G102"/>
    <mergeCell ref="D98:I98"/>
    <mergeCell ref="D99:G99"/>
    <mergeCell ref="D53:I53"/>
    <mergeCell ref="D59:I59"/>
    <mergeCell ref="D61:I61"/>
    <mergeCell ref="D56:I56"/>
    <mergeCell ref="D57:I57"/>
    <mergeCell ref="D58:I58"/>
    <mergeCell ref="D64:I64"/>
    <mergeCell ref="D63:I63"/>
    <mergeCell ref="D74:I74"/>
    <mergeCell ref="D104:I104"/>
    <mergeCell ref="D105:I105"/>
    <mergeCell ref="D106:I106"/>
    <mergeCell ref="D113:G113"/>
    <mergeCell ref="D115:I115"/>
    <mergeCell ref="D110:I110"/>
    <mergeCell ref="D111:I111"/>
    <mergeCell ref="D112:G112"/>
    <mergeCell ref="D78:I78"/>
    <mergeCell ref="D87:I87"/>
    <mergeCell ref="D88:I88"/>
    <mergeCell ref="D89:I89"/>
    <mergeCell ref="D84:I84"/>
    <mergeCell ref="D85:I85"/>
    <mergeCell ref="D86:I86"/>
    <mergeCell ref="D82:I82"/>
    <mergeCell ref="D107:I107"/>
    <mergeCell ref="D93:G93"/>
    <mergeCell ref="D94:I94"/>
    <mergeCell ref="D96:G96"/>
    <mergeCell ref="D90:I90"/>
    <mergeCell ref="D91:I91"/>
    <mergeCell ref="D92:I92"/>
    <mergeCell ref="D100:I100"/>
    <mergeCell ref="D162:I162"/>
    <mergeCell ref="D161:I161"/>
    <mergeCell ref="D129:I129"/>
    <mergeCell ref="D130:G130"/>
    <mergeCell ref="D131:I131"/>
    <mergeCell ref="D132:G132"/>
    <mergeCell ref="D155:G155"/>
    <mergeCell ref="D108:I108"/>
    <mergeCell ref="D109:I109"/>
    <mergeCell ref="D122:I122"/>
    <mergeCell ref="D117:I117"/>
    <mergeCell ref="D118:I118"/>
    <mergeCell ref="D126:G126"/>
    <mergeCell ref="D127:I127"/>
    <mergeCell ref="D128:I128"/>
    <mergeCell ref="D124:I124"/>
    <mergeCell ref="D125:I125"/>
    <mergeCell ref="D120:G120"/>
    <mergeCell ref="F1:P1"/>
    <mergeCell ref="F2:P2"/>
    <mergeCell ref="F3:P3"/>
    <mergeCell ref="D186:I186"/>
    <mergeCell ref="D188:I188"/>
    <mergeCell ref="D183:G183"/>
    <mergeCell ref="D184:G184"/>
    <mergeCell ref="D185:G185"/>
    <mergeCell ref="D175:I175"/>
    <mergeCell ref="D176:I176"/>
    <mergeCell ref="D177:I177"/>
    <mergeCell ref="D172:I172"/>
    <mergeCell ref="D173:I173"/>
    <mergeCell ref="D174:I174"/>
    <mergeCell ref="D181:I181"/>
    <mergeCell ref="D182:I182"/>
    <mergeCell ref="D178:I178"/>
    <mergeCell ref="D179:I179"/>
    <mergeCell ref="D180:I180"/>
    <mergeCell ref="D163:I163"/>
    <mergeCell ref="D164:I164"/>
    <mergeCell ref="D139:G139"/>
    <mergeCell ref="D136:I136"/>
    <mergeCell ref="D137:I137"/>
    <mergeCell ref="D187:G187"/>
    <mergeCell ref="D28:G28"/>
    <mergeCell ref="D45:G45"/>
    <mergeCell ref="D60:G60"/>
    <mergeCell ref="D77:G77"/>
    <mergeCell ref="D95:G95"/>
    <mergeCell ref="D114:G114"/>
    <mergeCell ref="D133:G133"/>
    <mergeCell ref="D150:G150"/>
    <mergeCell ref="D169:G169"/>
    <mergeCell ref="D168:G168"/>
    <mergeCell ref="D170:I170"/>
    <mergeCell ref="D166:I166"/>
    <mergeCell ref="D167:I167"/>
    <mergeCell ref="D146:I146"/>
    <mergeCell ref="D147:I147"/>
    <mergeCell ref="D148:I148"/>
    <mergeCell ref="D157:I157"/>
    <mergeCell ref="D158:G158"/>
    <mergeCell ref="D159:I159"/>
    <mergeCell ref="D134:I134"/>
    <mergeCell ref="D160:I160"/>
    <mergeCell ref="D138:I138"/>
    <mergeCell ref="D140:I140"/>
    <mergeCell ref="B5:G5"/>
    <mergeCell ref="O5:R5"/>
    <mergeCell ref="B7:L7"/>
    <mergeCell ref="B8:L8"/>
    <mergeCell ref="B9:L9"/>
    <mergeCell ref="B10:L10"/>
    <mergeCell ref="O7:R7"/>
    <mergeCell ref="O8:R8"/>
    <mergeCell ref="O9:R9"/>
    <mergeCell ref="O10:R10"/>
  </mergeCells>
  <pageMargins left="0.70866141732283472" right="0.19685039370078741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 для дошкольников от 1-3 ле</vt:lpstr>
    </vt:vector>
  </TitlesOfParts>
  <Company>uorp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uor10</dc:creator>
  <cp:lastModifiedBy>Журнал</cp:lastModifiedBy>
  <cp:lastPrinted>2020-08-28T09:49:17Z</cp:lastPrinted>
  <dcterms:created xsi:type="dcterms:W3CDTF">2010-08-30T09:54:54Z</dcterms:created>
  <dcterms:modified xsi:type="dcterms:W3CDTF">2020-09-03T11:44:33Z</dcterms:modified>
</cp:coreProperties>
</file>